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developgit\bid-entry\07申請書\doc\ver8\reg_standard\"/>
    </mc:Choice>
  </mc:AlternateContent>
  <xr:revisionPtr revIDLastSave="0" documentId="13_ncr:1_{67ADABA8-3E8A-4A91-A686-E295116ABDFA}" xr6:coauthVersionLast="47" xr6:coauthVersionMax="47" xr10:uidLastSave="{00000000-0000-0000-0000-000000000000}"/>
  <workbookProtection workbookAlgorithmName="SHA-512" workbookHashValue="eC2kv2BwNsidrt723dj/QYz+VedtDXUJzDV1nhcq6hoQz6TmpAoNL1LIuSevxneczEsgf8MF/g5rTVNxaz0ymA==" workbookSaltValue="R3U2H/AYynkvFCK7gwWLSA==" workbookSpinCount="100000" lockStructure="1"/>
  <bookViews>
    <workbookView xWindow="28680" yWindow="750" windowWidth="29040" windowHeight="15720"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入力シート!$A$224</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5" i="1" l="1"/>
  <c r="A224" i="1"/>
  <c r="A176"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I206" i="1"/>
  <c r="I205" i="1"/>
  <c r="I204" i="1"/>
  <c r="W236" i="1"/>
  <c r="S191" i="1" l="1"/>
  <c r="W191" i="1"/>
  <c r="U236" i="1"/>
  <c r="I240" i="1" s="1"/>
  <c r="P215" i="1"/>
  <c r="D222" i="1" l="1"/>
  <c r="D238" i="1" s="1"/>
  <c r="Q236" i="1"/>
  <c r="R236" i="1"/>
  <c r="D193" i="1"/>
  <c r="D196" i="1" s="1"/>
  <c r="D202" i="1" s="1"/>
  <c r="Q188" i="1" l="1"/>
  <c r="N191" i="1"/>
  <c r="I191" i="1"/>
  <c r="Q190" i="1"/>
  <c r="Q189" i="1"/>
  <c r="J179" i="1" l="1"/>
  <c r="J181" i="1" l="1"/>
  <c r="D114" i="1" l="1"/>
  <c r="D116" i="1" s="1"/>
  <c r="D118" i="1" s="1"/>
  <c r="D120" i="1" s="1"/>
  <c r="D122" i="1" s="1"/>
  <c r="D124" i="1" s="1"/>
  <c r="D126" i="1" s="1"/>
  <c r="J185" i="1" l="1"/>
  <c r="J183" i="1"/>
  <c r="A2" i="2" l="1"/>
  <c r="A1" i="2"/>
</calcChain>
</file>

<file path=xl/sharedStrings.xml><?xml version="1.0" encoding="utf-8"?>
<sst xmlns="http://schemas.openxmlformats.org/spreadsheetml/2006/main" count="204" uniqueCount="153">
  <si>
    <t>営業年数</t>
    <rPh sb="0" eb="2">
      <t>エイギョウ</t>
    </rPh>
    <rPh sb="2" eb="4">
      <t>ネンスウ</t>
    </rPh>
    <phoneticPr fontId="6"/>
  </si>
  <si>
    <t>区分</t>
    <rPh sb="0" eb="2">
      <t>クブン</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</si>
  <si>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</si>
  <si>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</si>
  <si>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</si>
  <si>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リストから選択してください。</t>
    <phoneticPr fontId="5"/>
  </si>
  <si>
    <t>年</t>
    <rPh sb="0" eb="1">
      <t>ネン</t>
    </rPh>
    <phoneticPr fontId="5"/>
  </si>
  <si>
    <t>設立年月日</t>
    <rPh sb="0" eb="2">
      <t>セツリツ</t>
    </rPh>
    <rPh sb="2" eb="5">
      <t>ネンガッピ</t>
    </rPh>
    <phoneticPr fontId="6"/>
  </si>
  <si>
    <t>休業期間又は</t>
    <rPh sb="0" eb="2">
      <t>キュウギョウ</t>
    </rPh>
    <rPh sb="2" eb="4">
      <t>キカン</t>
    </rPh>
    <rPh sb="4" eb="5">
      <t>マタ</t>
    </rPh>
    <phoneticPr fontId="6"/>
  </si>
  <si>
    <t>から</t>
    <phoneticPr fontId="6"/>
  </si>
  <si>
    <t>まで</t>
    <phoneticPr fontId="6"/>
  </si>
  <si>
    <t>転(廃)業の期間</t>
    <phoneticPr fontId="6"/>
  </si>
  <si>
    <t>自己資本額</t>
    <rPh sb="0" eb="2">
      <t>ジコ</t>
    </rPh>
    <rPh sb="2" eb="4">
      <t>シホン</t>
    </rPh>
    <rPh sb="4" eb="5">
      <t>ガク</t>
    </rPh>
    <phoneticPr fontId="5"/>
  </si>
  <si>
    <t>F.業種情報</t>
    <rPh sb="2" eb="4">
      <t>ギョウシュ</t>
    </rPh>
    <rPh sb="4" eb="6">
      <t>ジョウホウ</t>
    </rPh>
    <phoneticPr fontId="5"/>
  </si>
  <si>
    <t>希望</t>
    <rPh sb="0" eb="2">
      <t>キボウ</t>
    </rPh>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</si>
  <si>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</si>
  <si>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</si>
  <si>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</si>
  <si>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</si>
  <si>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</si>
  <si>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商号又は名称</t>
    <rPh sb="0" eb="2">
      <t>ショウゴウ</t>
    </rPh>
    <rPh sb="2" eb="3">
      <t>マタ</t>
    </rPh>
    <rPh sb="4" eb="6">
      <t>メイショウ</t>
    </rPh>
    <phoneticPr fontId="6"/>
  </si>
  <si>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</si>
  <si>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</si>
  <si>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</si>
  <si>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</si>
  <si>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</si>
  <si>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</si>
  <si>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</si>
  <si>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</si>
  <si>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</si>
  <si>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</si>
  <si>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</si>
  <si>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</si>
  <si>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</si>
  <si>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</si>
  <si>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</si>
  <si>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</si>
  <si>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</si>
  <si>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</si>
  <si>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</si>
  <si>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</si>
  <si>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</si>
  <si>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</si>
  <si>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</si>
  <si>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</si>
  <si>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</si>
  <si>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</si>
  <si>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</si>
  <si>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</si>
  <si>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</si>
  <si>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</si>
  <si>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19"/>
  </si>
  <si>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</si>
  <si>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</si>
  <si>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</si>
  <si>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年月日</t>
    <rPh sb="0" eb="3">
      <t>ネンガッピ</t>
    </rPh>
    <phoneticPr fontId="5"/>
  </si>
  <si>
    <t>直前決算時（千円）</t>
    <rPh sb="0" eb="2">
      <t>チョクゼン</t>
    </rPh>
    <rPh sb="2" eb="4">
      <t>ケッサン</t>
    </rPh>
    <rPh sb="4" eb="5">
      <t>ジ</t>
    </rPh>
    <rPh sb="6" eb="8">
      <t>センエン</t>
    </rPh>
    <phoneticPr fontId="6"/>
  </si>
  <si>
    <t>計</t>
    <phoneticPr fontId="6"/>
  </si>
  <si>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5"/>
  </si>
  <si>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</si>
  <si>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5"/>
  </si>
  <si>
    <t>現組織への変更</t>
    <rPh sb="0" eb="1">
      <t>ゲン</t>
    </rPh>
    <rPh sb="1" eb="3">
      <t>ソシキ</t>
    </rPh>
    <rPh sb="5" eb="7">
      <t>ヘンコウ</t>
    </rPh>
    <phoneticPr fontId="6"/>
  </si>
  <si>
    <t>例)カブシキガイシャスズキグミ　正式名称を全角カタカナで入力してください。</t>
    <phoneticPr fontId="5"/>
  </si>
  <si>
    <t>例)株式会社鈴木組　正式名称で入力してください。</t>
    <phoneticPr fontId="5"/>
  </si>
  <si>
    <t>例)10　登録を希望する業種に係る事業の開始日（複数の業種を希望する場合は最も早い開始日）から直前の営業年度の終了日までの期間（１年未満切り捨て）を入力してください。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47" eb="49">
      <t>チョクゼン</t>
    </rPh>
    <rPh sb="50" eb="54">
      <t>エイギョウネンド</t>
    </rPh>
    <rPh sb="55" eb="58">
      <t>シュウリョウビ</t>
    </rPh>
    <rPh sb="74" eb="76">
      <t>ニュウリョク</t>
    </rPh>
    <rPh sb="130" eb="132">
      <t>ニュウリョク</t>
    </rPh>
    <phoneticPr fontId="5"/>
  </si>
  <si>
    <t>@を含む半角文字で入力してください。</t>
    <phoneticPr fontId="5"/>
  </si>
  <si>
    <t>本社（店）と異なる場合のみ、@を含む半角文字で入力してください。</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</si>
  <si>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</si>
  <si>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</si>
  <si>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</si>
  <si>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清掃等業務に係る入札に参加する資格の審査を申請します。</t>
    <rPh sb="0" eb="2">
      <t>セイソウ</t>
    </rPh>
    <rPh sb="2" eb="3">
      <t>トウ</t>
    </rPh>
    <rPh sb="3" eb="5">
      <t>ギョウム</t>
    </rPh>
    <phoneticPr fontId="5"/>
  </si>
  <si>
    <t xml:space="preserve">例)株式会社鈴木組　九州営業所
正式名称で入力してください。支店・営業所名は、１文字空けて入力してください。
</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</si>
  <si>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日之影町 一般競争(指名競争)参加資格審査申請書【清掃等業務】</t>
    <rPh sb="0" eb="3">
      <t>ヒノカゲ</t>
    </rPh>
    <rPh sb="3" eb="4">
      <t>チョウ</t>
    </rPh>
    <rPh sb="5" eb="7">
      <t>イッパン</t>
    </rPh>
    <rPh sb="7" eb="9">
      <t>キョウソウ</t>
    </rPh>
    <rPh sb="10" eb="12">
      <t>シメイ</t>
    </rPh>
    <rPh sb="12" eb="14">
      <t>キョウソウ</t>
    </rPh>
    <rPh sb="25" eb="27">
      <t>セイソウ</t>
    </rPh>
    <rPh sb="27" eb="28">
      <t>トウ</t>
    </rPh>
    <rPh sb="28" eb="30">
      <t>ギョウム</t>
    </rPh>
    <phoneticPr fontId="5"/>
  </si>
  <si>
    <t>剰余(欠損)金処分
（千円）</t>
    <rPh sb="0" eb="2">
      <t>ジョウヨ</t>
    </rPh>
    <rPh sb="3" eb="5">
      <t>ケッソン</t>
    </rPh>
    <rPh sb="6" eb="7">
      <t>キン</t>
    </rPh>
    <rPh sb="7" eb="9">
      <t>ショブン</t>
    </rPh>
    <rPh sb="11" eb="13">
      <t>センエン</t>
    </rPh>
    <phoneticPr fontId="6"/>
  </si>
  <si>
    <t>決算後の増減額
（千円）</t>
    <rPh sb="0" eb="2">
      <t>ケッサン</t>
    </rPh>
    <rPh sb="2" eb="3">
      <t>ゴ</t>
    </rPh>
    <rPh sb="4" eb="7">
      <t>ゾウゲンガク</t>
    </rPh>
    <phoneticPr fontId="5"/>
  </si>
  <si>
    <t>払込資本金</t>
    <rPh sb="0" eb="2">
      <t>ハライコミ</t>
    </rPh>
    <rPh sb="2" eb="4">
      <t>シホン</t>
    </rPh>
    <rPh sb="4" eb="5">
      <t>キン</t>
    </rPh>
    <phoneticPr fontId="6"/>
  </si>
  <si>
    <t>次期繰越利益(欠損)金</t>
    <phoneticPr fontId="5"/>
  </si>
  <si>
    <t>(P)</t>
    <phoneticPr fontId="5"/>
  </si>
  <si>
    <t>経営比率</t>
    <rPh sb="0" eb="2">
      <t>ケイエイ</t>
    </rPh>
    <rPh sb="2" eb="4">
      <t>ヒリツ</t>
    </rPh>
    <phoneticPr fontId="5"/>
  </si>
  <si>
    <t>自己資本固定比率</t>
    <rPh sb="0" eb="2">
      <t>ジコ</t>
    </rPh>
    <rPh sb="2" eb="4">
      <t>シホン</t>
    </rPh>
    <rPh sb="4" eb="6">
      <t>コテイ</t>
    </rPh>
    <rPh sb="6" eb="8">
      <t>ヒリツ</t>
    </rPh>
    <phoneticPr fontId="5"/>
  </si>
  <si>
    <t>清掃業</t>
    <phoneticPr fontId="5"/>
  </si>
  <si>
    <t>建築物（ビル）清掃業</t>
    <phoneticPr fontId="2"/>
  </si>
  <si>
    <t>建築物（ビル）空気環境測定業</t>
    <phoneticPr fontId="2"/>
  </si>
  <si>
    <t>建築物（ビル）飲料水貯水槽清掃業</t>
    <phoneticPr fontId="2"/>
  </si>
  <si>
    <t>建築物（ビル）ねずみ・こん虫等防除業</t>
    <phoneticPr fontId="2"/>
  </si>
  <si>
    <t>その他（除草等）</t>
    <phoneticPr fontId="2"/>
  </si>
  <si>
    <t>浄化槽維持管理業</t>
  </si>
  <si>
    <t>浄化槽維持管理業</t>
    <phoneticPr fontId="5"/>
  </si>
  <si>
    <t>産業廃棄物処理業</t>
  </si>
  <si>
    <t>産業廃棄物処理業</t>
    <phoneticPr fontId="5"/>
  </si>
  <si>
    <t>警備業</t>
    <rPh sb="0" eb="3">
      <t>ケイビギョウ</t>
    </rPh>
    <phoneticPr fontId="5"/>
  </si>
  <si>
    <t>業務</t>
    <rPh sb="0" eb="2">
      <t>ギョウム</t>
    </rPh>
    <phoneticPr fontId="5"/>
  </si>
  <si>
    <t>機械警備</t>
    <rPh sb="0" eb="2">
      <t>キカイ</t>
    </rPh>
    <rPh sb="2" eb="4">
      <t>ケイビ</t>
    </rPh>
    <phoneticPr fontId="2"/>
  </si>
  <si>
    <t>巡回警備</t>
    <rPh sb="0" eb="2">
      <t>ジュンカイ</t>
    </rPh>
    <rPh sb="2" eb="4">
      <t>ケイビ</t>
    </rPh>
    <phoneticPr fontId="2"/>
  </si>
  <si>
    <t>常駐警備</t>
    <rPh sb="0" eb="2">
      <t>ジョウチュウ</t>
    </rPh>
    <rPh sb="2" eb="4">
      <t>ケイビ</t>
    </rPh>
    <phoneticPr fontId="2"/>
  </si>
  <si>
    <t>許可等を受けている業務</t>
    <rPh sb="0" eb="2">
      <t>キョカ</t>
    </rPh>
    <rPh sb="2" eb="3">
      <t>トウ</t>
    </rPh>
    <rPh sb="4" eb="5">
      <t>ウ</t>
    </rPh>
    <rPh sb="9" eb="11">
      <t>ギョウム</t>
    </rPh>
    <phoneticPr fontId="5"/>
  </si>
  <si>
    <t>営業
年数</t>
    <rPh sb="0" eb="2">
      <t>エイギョウ</t>
    </rPh>
    <rPh sb="3" eb="5">
      <t>ネンスウ</t>
    </rPh>
    <phoneticPr fontId="2"/>
  </si>
  <si>
    <t>技術
者数</t>
    <rPh sb="0" eb="2">
      <t>ギジュツ</t>
    </rPh>
    <rPh sb="3" eb="4">
      <t>シャ</t>
    </rPh>
    <rPh sb="4" eb="5">
      <t>スウ</t>
    </rPh>
    <phoneticPr fontId="2"/>
  </si>
  <si>
    <t>常用
職員数</t>
    <rPh sb="0" eb="2">
      <t>ジョウヨウ</t>
    </rPh>
    <rPh sb="3" eb="6">
      <t>ショクインスウ</t>
    </rPh>
    <phoneticPr fontId="2"/>
  </si>
  <si>
    <t>清掃業　建築物（ビル）清掃業</t>
  </si>
  <si>
    <t>清掃業　建築物（ビル）空気環境測定業</t>
  </si>
  <si>
    <t>清掃業　建築物（ビル）飲料水貯水槽清掃業</t>
  </si>
  <si>
    <t>清掃業　建築物（ビル）ねずみ・こん虫等防除業</t>
  </si>
  <si>
    <t>清掃業その他（除草等）</t>
  </si>
  <si>
    <t>警備業　機械警備</t>
  </si>
  <si>
    <t>警備業　巡回警備</t>
  </si>
  <si>
    <t>警備業　常駐警備</t>
  </si>
  <si>
    <t>清掃業　建築物（ビル）清掃業,清掃業　建築物（ビル）空気環境測定業,清掃業　建築物（ビル）飲料水貯水槽清掃業,清掃業　建築物（ビル）ねずみ・こん虫等防除業,清掃業その他（除草等）,浄化槽維持管理業,産業廃棄物処理業,警備業　機械警備,警備業　巡回警備,警備業　常駐警備</t>
  </si>
  <si>
    <t>清掃業　建築物（ビル）清掃業@清掃業　建築物（ビル）空気環境測定業@清掃業　建築物（ビル）飲料水貯水槽清掃業@清掃業　建築物（ビル）ねずみ・こん虫等防除業@清掃業その他（除草等）@浄化槽維持管理業@産業廃棄物処理業@警備業　機械警備@警備業　巡回警備@警備業　常駐警備</t>
    <phoneticPr fontId="5"/>
  </si>
  <si>
    <t>清掃業　建築物（ビル）清掃業;清掃業　建築物（ビル）空気環境測定業;清掃業　建築物（ビル）飲料水貯水槽清掃業;清掃業　建築物（ビル）ねずみ・こん虫等防除業;清掃業その他（除草等）;浄化槽維持管理業;産業廃棄物処理業;警備業　機械警備;警備業　巡回警備;警備業　常駐警備</t>
  </si>
  <si>
    <t>年間平均工事
完成高(千円)</t>
    <rPh sb="0" eb="2">
      <t>ネンカン</t>
    </rPh>
    <rPh sb="2" eb="4">
      <t>ヘイキン</t>
    </rPh>
    <rPh sb="4" eb="6">
      <t>コウジ</t>
    </rPh>
    <rPh sb="7" eb="9">
      <t>カンセイ</t>
    </rPh>
    <rPh sb="9" eb="10">
      <t>ダカ</t>
    </rPh>
    <phoneticPr fontId="2"/>
  </si>
  <si>
    <t>合計</t>
    <rPh sb="0" eb="2">
      <t>ゴウケイ</t>
    </rPh>
    <phoneticPr fontId="2"/>
  </si>
  <si>
    <t>(A)</t>
    <phoneticPr fontId="2"/>
  </si>
  <si>
    <t>千円</t>
    <rPh sb="0" eb="2">
      <t>センエン</t>
    </rPh>
    <phoneticPr fontId="5"/>
  </si>
  <si>
    <t>損益計算書</t>
    <rPh sb="0" eb="2">
      <t>ソンエキ</t>
    </rPh>
    <rPh sb="2" eb="5">
      <t>ケイサンショ</t>
    </rPh>
    <phoneticPr fontId="5"/>
  </si>
  <si>
    <t>税引前当期利益(S)</t>
    <phoneticPr fontId="6"/>
  </si>
  <si>
    <t>貸借対照表</t>
    <phoneticPr fontId="5"/>
  </si>
  <si>
    <t>流動資産(M)</t>
    <rPh sb="0" eb="2">
      <t>リュウドウ</t>
    </rPh>
    <rPh sb="2" eb="4">
      <t>シサン</t>
    </rPh>
    <phoneticPr fontId="5"/>
  </si>
  <si>
    <t>流動負債(N)</t>
    <rPh sb="0" eb="2">
      <t>リュウドウ</t>
    </rPh>
    <rPh sb="2" eb="4">
      <t>フサイ</t>
    </rPh>
    <phoneticPr fontId="5"/>
  </si>
  <si>
    <t>固定資産(Q)</t>
    <rPh sb="0" eb="2">
      <t>コテイ</t>
    </rPh>
    <rPh sb="2" eb="4">
      <t>シサン</t>
    </rPh>
    <phoneticPr fontId="5"/>
  </si>
  <si>
    <t>総資本額(R)</t>
    <rPh sb="0" eb="1">
      <t>ソウ</t>
    </rPh>
    <rPh sb="1" eb="3">
      <t>シホン</t>
    </rPh>
    <rPh sb="3" eb="4">
      <t>ガク</t>
    </rPh>
    <phoneticPr fontId="5"/>
  </si>
  <si>
    <t>総資本純利益率</t>
  </si>
  <si>
    <t>%</t>
  </si>
  <si>
    <t>流動比率</t>
    <rPh sb="0" eb="2">
      <t>リュウドウ</t>
    </rPh>
    <rPh sb="2" eb="4">
      <t>ヒリツ</t>
    </rPh>
    <phoneticPr fontId="5"/>
  </si>
  <si>
    <t>売上高</t>
    <rPh sb="0" eb="2">
      <t>ウリアゲ</t>
    </rPh>
    <rPh sb="2" eb="3">
      <t>ダカ</t>
    </rPh>
    <phoneticPr fontId="2"/>
  </si>
  <si>
    <t>例)2025/4/1、R7/4/1</t>
    <phoneticPr fontId="5"/>
  </si>
  <si>
    <t>例)2025/4/1</t>
    <phoneticPr fontId="5"/>
  </si>
  <si>
    <t>希望する資格の種類、実績高等</t>
    <rPh sb="0" eb="2">
      <t>キボウ</t>
    </rPh>
    <rPh sb="4" eb="6">
      <t>シカク</t>
    </rPh>
    <rPh sb="7" eb="9">
      <t>シュルイ</t>
    </rPh>
    <rPh sb="13" eb="14">
      <t>トウ</t>
    </rPh>
    <phoneticPr fontId="6"/>
  </si>
  <si>
    <t xml:space="preserve">例)カブシキガイシャスズキグミ　キュウシュウエイギョウショ
正式名称を全角カタカナで入力してください。支店・営業所名は、１文字空けて入力してください。
</t>
    <phoneticPr fontId="5"/>
  </si>
  <si>
    <t>登録番号
例)00-00000</t>
    <rPh sb="5" eb="6">
      <t>レイ</t>
    </rPh>
    <phoneticPr fontId="5"/>
  </si>
  <si>
    <t>清掃業務</t>
  </si>
  <si>
    <t>警備保障業務</t>
  </si>
  <si>
    <t>浄化槽維持</t>
  </si>
  <si>
    <t>管理業務</t>
  </si>
  <si>
    <t>業務名</t>
    <phoneticPr fontId="5"/>
  </si>
  <si>
    <t>直前第２年度
決算(千円)</t>
    <rPh sb="7" eb="9">
      <t>ケッサン</t>
    </rPh>
    <phoneticPr fontId="2"/>
  </si>
  <si>
    <t>直前第１年度
決算(千円)</t>
    <rPh sb="7" eb="9">
      <t>ケッサン</t>
    </rPh>
    <phoneticPr fontId="2"/>
  </si>
  <si>
    <t>総売上高に占める業務実績の割合</t>
    <rPh sb="0" eb="4">
      <t>ソウウリアゲダカ</t>
    </rPh>
    <rPh sb="5" eb="6">
      <t>シ</t>
    </rPh>
    <rPh sb="8" eb="10">
      <t>ギョウム</t>
    </rPh>
    <rPh sb="10" eb="12">
      <t>ジッセキ</t>
    </rPh>
    <rPh sb="13" eb="15">
      <t>ワリアイ</t>
    </rPh>
    <phoneticPr fontId="5"/>
  </si>
  <si>
    <t>総売上高（B）</t>
    <phoneticPr fontId="5"/>
  </si>
  <si>
    <t>　※S/R×100</t>
    <phoneticPr fontId="5"/>
  </si>
  <si>
    <t>　※M/N×100</t>
    <phoneticPr fontId="5"/>
  </si>
  <si>
    <t>　※P/Q×100</t>
    <phoneticPr fontId="5"/>
  </si>
  <si>
    <t>　※A/B×100</t>
    <phoneticPr fontId="5"/>
  </si>
  <si>
    <t>自動計算されます。(小数点第二位で四捨五入)</t>
    <phoneticPr fontId="5"/>
  </si>
  <si>
    <t>合計（千円）</t>
    <rPh sb="0" eb="1">
      <t>ゴウ</t>
    </rPh>
    <rPh sb="1" eb="2">
      <t>ケイ</t>
    </rPh>
    <phoneticPr fontId="5"/>
  </si>
  <si>
    <t>準備金・積立金</t>
    <phoneticPr fontId="6"/>
  </si>
  <si>
    <t>登録番号及び登録年月日を入力してください。
一覧にない業務を登録する場合は、空欄に業務名を入力してください。</t>
    <rPh sb="0" eb="2">
      <t>トウロク</t>
    </rPh>
    <rPh sb="2" eb="4">
      <t>バンゴウ</t>
    </rPh>
    <rPh sb="4" eb="5">
      <t>オヨ</t>
    </rPh>
    <rPh sb="6" eb="8">
      <t>トウロク</t>
    </rPh>
    <rPh sb="8" eb="11">
      <t>ネンガッピ</t>
    </rPh>
    <rPh sb="12" eb="14">
      <t>ニュウリョク</t>
    </rPh>
    <rPh sb="22" eb="24">
      <t>イチラン</t>
    </rPh>
    <rPh sb="27" eb="29">
      <t>ギョウム</t>
    </rPh>
    <rPh sb="30" eb="32">
      <t>トウロク</t>
    </rPh>
    <rPh sb="34" eb="36">
      <t>バアイ</t>
    </rPh>
    <rPh sb="41" eb="44">
      <t>ギョウムメイ</t>
    </rPh>
    <rPh sb="45" eb="47">
      <t>ニュウリョク</t>
    </rPh>
    <phoneticPr fontId="5"/>
  </si>
  <si>
    <r>
      <t xml:space="preserve">資格を希望する場合、希望、常用職員数、技術者数、直前第２年度決算、直前第１年度決算、年間平均工事完成高、営業年数を入力してください。
</t>
    </r>
    <r>
      <rPr>
        <sz val="10"/>
        <rFont val="ＭＳ ゴシック"/>
        <family val="3"/>
        <charset val="128"/>
      </rPr>
      <t>一覧にない業務を希望する場合は、空欄に業務名を入力してください。
希望欄はリストから選択してください。複数選択可能です。</t>
    </r>
    <rPh sb="75" eb="77">
      <t>キボウ</t>
    </rPh>
    <rPh sb="122" eb="124">
      <t>カノウ</t>
    </rPh>
    <phoneticPr fontId="6"/>
  </si>
  <si>
    <t>45_日之影町</t>
  </si>
  <si>
    <t>役務</t>
  </si>
  <si>
    <t>計（千円）</t>
    <rPh sb="0" eb="1">
      <t>ケイ</t>
    </rPh>
    <phoneticPr fontId="5"/>
  </si>
  <si>
    <t>Ver.8.0.1</t>
    <phoneticPr fontId="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</si>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</sst>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 numFmtId="185" formatCode="#,##0.0;[Red]\-#,##0.0"/>
    <numFmt numFmtId="186" formatCode="0.0"/>
  </numFmts>
  <fonts count="24"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sz val="10"/>
      <name val="ＭＳ ゴシック"/>
      <family val="3"/>
      <charset val="128"/>
    </font>
    <font>
      <sz val="11"/>
      <color theme="1" tint="4.9989318521683403E-2"/>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53">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auto="1"/>
      </bottom>
      <diagonal/>
    </border>
    <border>
      <left style="thin">
        <color indexed="64"/>
      </left>
      <right/>
      <top/>
      <bottom style="hair">
        <color indexed="64"/>
      </bottom>
      <diagonal/>
    </border>
    <border>
      <left style="hair">
        <color indexed="64"/>
      </left>
      <right style="hair">
        <color indexed="64"/>
      </right>
      <top style="thin">
        <color indexed="64"/>
      </top>
      <bottom style="thin">
        <color auto="1"/>
      </bottom>
      <diagonal/>
    </border>
    <border>
      <left style="hair">
        <color indexed="64"/>
      </left>
      <right style="thin">
        <color indexed="64"/>
      </right>
      <top style="thin">
        <color indexed="64"/>
      </top>
      <bottom style="thin">
        <color auto="1"/>
      </bottom>
      <diagonal/>
    </border>
    <border>
      <left style="hair">
        <color indexed="64"/>
      </left>
      <right/>
      <top style="thin">
        <color indexed="64"/>
      </top>
      <bottom style="thin">
        <color auto="1"/>
      </bottom>
      <diagonal/>
    </border>
    <border>
      <left/>
      <right style="hair">
        <color indexed="64"/>
      </right>
      <top style="thin">
        <color indexed="64"/>
      </top>
      <bottom style="thin">
        <color auto="1"/>
      </bottom>
      <diagonal/>
    </border>
    <border>
      <left style="hair">
        <color indexed="64"/>
      </left>
      <right style="hair">
        <color indexed="64"/>
      </right>
      <top style="hair">
        <color indexed="64"/>
      </top>
      <bottom style="hair">
        <color indexed="64"/>
      </bottom>
      <diagonal/>
    </border>
    <border>
      <left style="hair">
        <color indexed="64"/>
      </left>
      <right style="hair">
        <color auto="1"/>
      </right>
      <top style="thin">
        <color indexed="64"/>
      </top>
      <bottom style="hair">
        <color auto="1"/>
      </bottom>
      <diagonal/>
    </border>
    <border>
      <left style="hair">
        <color indexed="64"/>
      </left>
      <right/>
      <top style="double">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double">
        <color indexed="64"/>
      </top>
      <bottom style="thin">
        <color indexed="64"/>
      </bottom>
      <diagonal/>
    </border>
    <border>
      <left/>
      <right style="hair">
        <color auto="1"/>
      </right>
      <top style="thin">
        <color indexed="64"/>
      </top>
      <bottom style="hair">
        <color auto="1"/>
      </bottom>
      <diagonal/>
    </border>
    <border>
      <left/>
      <right style="hair">
        <color indexed="64"/>
      </right>
      <top style="hair">
        <color indexed="64"/>
      </top>
      <bottom style="double">
        <color indexed="64"/>
      </bottom>
      <diagonal/>
    </border>
    <border>
      <left style="hair">
        <color indexed="64"/>
      </left>
      <right/>
      <top/>
      <bottom style="thin">
        <color indexed="64"/>
      </bottom>
      <diagonal/>
    </border>
    <border>
      <left style="thin">
        <color indexed="64"/>
      </left>
      <right style="thin">
        <color indexed="64"/>
      </right>
      <top style="hair">
        <color indexed="64"/>
      </top>
      <bottom style="double">
        <color indexed="64"/>
      </bottom>
      <diagonal/>
    </border>
    <border>
      <left style="hair">
        <color indexed="64"/>
      </left>
      <right/>
      <top style="hair">
        <color indexed="64"/>
      </top>
      <bottom/>
      <diagonal/>
    </border>
    <border>
      <left style="hair">
        <color indexed="64"/>
      </left>
      <right/>
      <top style="hair">
        <color indexed="64"/>
      </top>
      <bottom style="double">
        <color indexed="64"/>
      </bottom>
      <diagonal/>
    </border>
    <border>
      <left/>
      <right style="hair">
        <color indexed="64"/>
      </right>
      <top style="double">
        <color indexed="64"/>
      </top>
      <bottom style="thin">
        <color indexed="64"/>
      </bottom>
      <diagonal/>
    </border>
  </borders>
  <cellStyleXfs count="19">
    <xf numFmtId="0" fontId="0" fillId="0" borderId="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17">
    <xf numFmtId="0" fontId="0" fillId="0" borderId="0" xfId="0">
      <alignment vertical="center"/>
    </xf>
    <xf numFmtId="49" fontId="18" fillId="2" borderId="0" xfId="0" applyNumberFormat="1" applyFont="1" applyFill="1" applyAlignment="1" applyProtection="1">
      <alignment horizontal="left" vertical="center"/>
      <protection locked="0"/>
    </xf>
    <xf numFmtId="49" fontId="18" fillId="2" borderId="42" xfId="2" applyNumberFormat="1" applyFont="1" applyFill="1" applyBorder="1" applyAlignment="1" applyProtection="1">
      <alignment horizontal="center" vertical="center"/>
      <protection locked="0"/>
    </xf>
    <xf numFmtId="49" fontId="18" fillId="2" borderId="41" xfId="2" applyNumberFormat="1" applyFont="1" applyFill="1" applyBorder="1" applyAlignment="1" applyProtection="1">
      <alignment horizontal="center" vertical="center"/>
      <protection locked="0"/>
    </xf>
    <xf numFmtId="38" fontId="18" fillId="2" borderId="42" xfId="0" applyNumberFormat="1" applyFont="1" applyFill="1" applyBorder="1" applyAlignment="1" applyProtection="1">
      <alignment horizontal="right" vertical="center"/>
      <protection locked="0"/>
    </xf>
    <xf numFmtId="38" fontId="18" fillId="2" borderId="41" xfId="0" applyNumberFormat="1" applyFont="1" applyFill="1" applyBorder="1" applyAlignment="1" applyProtection="1">
      <alignment horizontal="right" vertical="center"/>
      <protection locked="0"/>
    </xf>
    <xf numFmtId="38" fontId="18" fillId="2" borderId="44" xfId="0" applyNumberFormat="1" applyFont="1" applyFill="1" applyBorder="1" applyAlignment="1" applyProtection="1">
      <alignment horizontal="right" vertical="center"/>
      <protection locked="0"/>
    </xf>
    <xf numFmtId="38" fontId="18" fillId="0" borderId="48" xfId="18" applyFont="1" applyFill="1" applyBorder="1" applyAlignment="1" applyProtection="1">
      <alignment horizontal="right" vertical="center"/>
    </xf>
    <xf numFmtId="49" fontId="18" fillId="2" borderId="44" xfId="2" applyNumberFormat="1" applyFont="1" applyFill="1" applyBorder="1" applyAlignment="1" applyProtection="1">
      <alignment horizontal="center" vertical="center"/>
      <protection locked="0"/>
    </xf>
    <xf numFmtId="38" fontId="18" fillId="2" borderId="6" xfId="18" applyFont="1" applyFill="1" applyBorder="1" applyAlignment="1" applyProtection="1">
      <alignment horizontal="right" vertical="center"/>
      <protection locked="0"/>
    </xf>
    <xf numFmtId="38" fontId="18" fillId="2" borderId="31" xfId="18" applyFont="1" applyFill="1" applyBorder="1" applyAlignment="1" applyProtection="1">
      <alignment horizontal="right" vertical="center"/>
      <protection locked="0"/>
    </xf>
    <xf numFmtId="38" fontId="18" fillId="2" borderId="27" xfId="18" applyFont="1" applyFill="1" applyBorder="1" applyAlignment="1" applyProtection="1">
      <alignment horizontal="right" vertical="center"/>
      <protection locked="0"/>
    </xf>
    <xf numFmtId="38" fontId="18" fillId="2" borderId="47" xfId="18" applyFont="1" applyFill="1" applyBorder="1" applyAlignment="1" applyProtection="1">
      <alignment horizontal="right" vertical="center"/>
      <protection locked="0"/>
    </xf>
    <xf numFmtId="38" fontId="18" fillId="2" borderId="3" xfId="18" applyFont="1" applyFill="1" applyBorder="1" applyAlignment="1" applyProtection="1">
      <alignment horizontal="right" vertical="center"/>
      <protection locked="0"/>
    </xf>
    <xf numFmtId="38" fontId="18" fillId="2" borderId="46" xfId="18" applyFont="1" applyFill="1" applyBorder="1" applyAlignment="1" applyProtection="1">
      <alignment horizontal="right" vertical="center"/>
      <protection locked="0"/>
    </xf>
    <xf numFmtId="38" fontId="18" fillId="0" borderId="52" xfId="18" applyFont="1" applyFill="1" applyBorder="1" applyAlignment="1" applyProtection="1">
      <alignment horizontal="right" vertical="center"/>
    </xf>
    <xf numFmtId="49" fontId="18" fillId="2" borderId="32" xfId="0" applyNumberFormat="1" applyFont="1" applyFill="1" applyBorder="1" applyAlignment="1" applyProtection="1">
      <alignment horizontal="left" vertical="center"/>
      <protection locked="0"/>
    </xf>
    <xf numFmtId="0" fontId="18" fillId="2" borderId="27" xfId="0" applyFont="1" applyFill="1" applyBorder="1" applyAlignment="1" applyProtection="1">
      <alignment horizontal="left" vertical="center"/>
      <protection locked="0"/>
    </xf>
    <xf numFmtId="0" fontId="18" fillId="2" borderId="47" xfId="0" applyFont="1" applyFill="1" applyBorder="1" applyAlignment="1" applyProtection="1">
      <alignment horizontal="left" vertical="center"/>
      <protection locked="0"/>
    </xf>
    <xf numFmtId="49" fontId="18" fillId="2" borderId="5" xfId="0" applyNumberFormat="1" applyFont="1" applyFill="1" applyBorder="1" applyAlignment="1" applyProtection="1">
      <alignment horizontal="left" vertical="center"/>
      <protection locked="0"/>
    </xf>
    <xf numFmtId="49" fontId="18" fillId="2" borderId="6" xfId="0" applyNumberFormat="1" applyFont="1" applyFill="1" applyBorder="1" applyAlignment="1" applyProtection="1">
      <alignment horizontal="left" vertical="center"/>
      <protection locked="0"/>
    </xf>
    <xf numFmtId="49" fontId="18" fillId="2" borderId="31" xfId="0" applyNumberFormat="1" applyFont="1" applyFill="1" applyBorder="1" applyAlignment="1" applyProtection="1">
      <alignment horizontal="left" vertical="center"/>
      <protection locked="0"/>
    </xf>
    <xf numFmtId="14" fontId="18" fillId="2" borderId="5" xfId="0" applyNumberFormat="1" applyFont="1" applyFill="1" applyBorder="1" applyAlignment="1" applyProtection="1">
      <alignment horizontal="left" vertical="center"/>
      <protection locked="0"/>
    </xf>
    <xf numFmtId="177" fontId="18" fillId="2" borderId="6" xfId="0" applyNumberFormat="1" applyFont="1" applyFill="1" applyBorder="1" applyAlignment="1" applyProtection="1">
      <alignment horizontal="left" vertical="center"/>
      <protection locked="0"/>
    </xf>
    <xf numFmtId="177" fontId="18" fillId="2" borderId="7" xfId="0" applyNumberFormat="1" applyFont="1" applyFill="1" applyBorder="1" applyAlignment="1" applyProtection="1">
      <alignment horizontal="left" vertical="center"/>
      <protection locked="0"/>
    </xf>
    <xf numFmtId="14" fontId="18" fillId="2" borderId="30" xfId="0" applyNumberFormat="1" applyFont="1" applyFill="1" applyBorder="1" applyAlignment="1" applyProtection="1">
      <alignment horizontal="left" vertical="center"/>
      <protection locked="0"/>
    </xf>
    <xf numFmtId="177" fontId="18" fillId="2" borderId="3" xfId="0" applyNumberFormat="1" applyFont="1" applyFill="1" applyBorder="1" applyAlignment="1" applyProtection="1">
      <alignment horizontal="left" vertical="center"/>
      <protection locked="0"/>
    </xf>
    <xf numFmtId="177" fontId="18" fillId="2" borderId="4" xfId="0" applyNumberFormat="1" applyFont="1" applyFill="1" applyBorder="1" applyAlignment="1" applyProtection="1">
      <alignment horizontal="left" vertical="center"/>
      <protection locked="0"/>
    </xf>
    <xf numFmtId="38" fontId="18" fillId="2" borderId="0" xfId="0" applyNumberFormat="1" applyFont="1" applyFill="1" applyAlignment="1" applyProtection="1">
      <alignment horizontal="right" vertical="center"/>
      <protection locked="0"/>
    </xf>
    <xf numFmtId="49" fontId="18" fillId="2" borderId="0" xfId="0" applyNumberFormat="1" applyFont="1" applyFill="1" applyAlignment="1" applyProtection="1">
      <alignment horizontal="right" vertical="center"/>
      <protection locked="0"/>
    </xf>
    <xf numFmtId="38" fontId="18" fillId="2" borderId="22" xfId="0" applyNumberFormat="1" applyFont="1" applyFill="1" applyBorder="1" applyAlignment="1" applyProtection="1">
      <alignment horizontal="right" vertical="center"/>
      <protection locked="0"/>
    </xf>
    <xf numFmtId="49" fontId="18" fillId="2" borderId="3" xfId="0" applyNumberFormat="1" applyFont="1" applyFill="1" applyBorder="1" applyAlignment="1" applyProtection="1">
      <alignment horizontal="right" vertical="center"/>
      <protection locked="0"/>
    </xf>
    <xf numFmtId="49" fontId="18" fillId="2" borderId="4" xfId="0" applyNumberFormat="1" applyFont="1" applyFill="1" applyBorder="1" applyAlignment="1" applyProtection="1">
      <alignment horizontal="right" vertical="center"/>
      <protection locked="0"/>
    </xf>
    <xf numFmtId="38" fontId="18" fillId="2" borderId="12" xfId="0" applyNumberFormat="1" applyFont="1" applyFill="1" applyBorder="1" applyAlignment="1" applyProtection="1">
      <alignment horizontal="right" vertical="center"/>
      <protection locked="0"/>
    </xf>
    <xf numFmtId="49" fontId="18" fillId="2" borderId="6" xfId="0" applyNumberFormat="1" applyFont="1" applyFill="1" applyBorder="1" applyAlignment="1" applyProtection="1">
      <alignment horizontal="right" vertical="center"/>
      <protection locked="0"/>
    </xf>
    <xf numFmtId="49" fontId="18" fillId="2" borderId="7" xfId="0" applyNumberFormat="1" applyFont="1" applyFill="1" applyBorder="1" applyAlignment="1" applyProtection="1">
      <alignment horizontal="right" vertical="center"/>
      <protection locked="0"/>
    </xf>
    <xf numFmtId="38" fontId="18" fillId="2" borderId="35" xfId="0" applyNumberFormat="1" applyFont="1" applyFill="1" applyBorder="1" applyAlignment="1" applyProtection="1">
      <alignment horizontal="right" vertical="center"/>
      <protection locked="0"/>
    </xf>
    <xf numFmtId="49" fontId="18" fillId="2" borderId="9" xfId="0" applyNumberFormat="1" applyFont="1" applyFill="1" applyBorder="1" applyAlignment="1" applyProtection="1">
      <alignment horizontal="right" vertical="center"/>
      <protection locked="0"/>
    </xf>
    <xf numFmtId="49" fontId="18" fillId="2" borderId="11" xfId="0" applyNumberFormat="1" applyFont="1" applyFill="1" applyBorder="1" applyAlignment="1" applyProtection="1">
      <alignment horizontal="right" vertical="center"/>
      <protection locked="0"/>
    </xf>
    <xf numFmtId="49" fontId="18" fillId="2" borderId="0" xfId="0" applyNumberFormat="1"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182" fontId="18" fillId="2" borderId="0" xfId="0" applyNumberFormat="1" applyFont="1" applyFill="1" applyAlignment="1" applyProtection="1">
      <alignment horizontal="left" vertical="center"/>
      <protection locked="0"/>
    </xf>
    <xf numFmtId="184" fontId="18" fillId="2" borderId="0" xfId="0" applyNumberFormat="1" applyFont="1" applyFill="1" applyAlignment="1" applyProtection="1">
      <alignment horizontal="left" vertical="center"/>
      <protection locked="0"/>
    </xf>
    <xf numFmtId="181" fontId="18" fillId="2" borderId="0" xfId="0" applyNumberFormat="1" applyFont="1" applyFill="1" applyAlignment="1" applyProtection="1">
      <alignment horizontal="left" vertical="center"/>
      <protection locked="0"/>
    </xf>
    <xf numFmtId="49" fontId="18" fillId="2" borderId="0" xfId="0" applyNumberFormat="1" applyFont="1" applyFill="1" applyAlignment="1" applyProtection="1">
      <alignment horizontal="left" vertical="center" shrinkToFit="1"/>
      <protection locked="0"/>
    </xf>
    <xf numFmtId="0" fontId="18" fillId="2" borderId="0" xfId="0" applyFont="1" applyFill="1" applyAlignment="1" applyProtection="1">
      <alignment horizontal="left" vertical="center" shrinkToFit="1"/>
      <protection locked="0"/>
    </xf>
    <xf numFmtId="38" fontId="18" fillId="2" borderId="22" xfId="1" applyNumberFormat="1" applyFont="1" applyFill="1" applyBorder="1" applyAlignment="1" applyProtection="1">
      <alignment horizontal="right" vertical="center"/>
      <protection locked="0"/>
    </xf>
    <xf numFmtId="38" fontId="18" fillId="2" borderId="4" xfId="1" applyNumberFormat="1" applyFont="1" applyFill="1" applyBorder="1" applyAlignment="1" applyProtection="1">
      <alignment horizontal="right" vertical="center"/>
      <protection locked="0"/>
    </xf>
    <xf numFmtId="38" fontId="18" fillId="2" borderId="12" xfId="1" applyNumberFormat="1" applyFont="1" applyFill="1" applyBorder="1" applyAlignment="1" applyProtection="1">
      <alignment horizontal="right" vertical="center"/>
      <protection locked="0"/>
    </xf>
    <xf numFmtId="38" fontId="18" fillId="2" borderId="7" xfId="1" applyNumberFormat="1" applyFont="1" applyFill="1" applyBorder="1" applyAlignment="1" applyProtection="1">
      <alignment horizontal="right" vertical="center"/>
      <protection locked="0"/>
    </xf>
    <xf numFmtId="38" fontId="18" fillId="2" borderId="32" xfId="1" applyNumberFormat="1" applyFont="1" applyFill="1" applyBorder="1" applyAlignment="1" applyProtection="1">
      <alignment horizontal="right" vertical="center"/>
      <protection locked="0"/>
    </xf>
    <xf numFmtId="38" fontId="18" fillId="2" borderId="28" xfId="1" applyNumberFormat="1" applyFont="1" applyFill="1" applyBorder="1" applyAlignment="1" applyProtection="1">
      <alignment horizontal="right" vertical="center"/>
      <protection locked="0"/>
    </xf>
    <xf numFmtId="49" fontId="18" fillId="2" borderId="30" xfId="0" applyNumberFormat="1" applyFont="1" applyFill="1" applyBorder="1" applyAlignment="1" applyProtection="1">
      <alignment horizontal="left" vertical="center"/>
      <protection locked="0"/>
    </xf>
    <xf numFmtId="49" fontId="18" fillId="2" borderId="3" xfId="0" applyNumberFormat="1" applyFont="1" applyFill="1" applyBorder="1" applyAlignment="1" applyProtection="1">
      <alignment horizontal="left" vertical="center"/>
      <protection locked="0"/>
    </xf>
    <xf numFmtId="49" fontId="18" fillId="2" borderId="46" xfId="0" applyNumberFormat="1" applyFont="1" applyFill="1" applyBorder="1" applyAlignment="1" applyProtection="1">
      <alignment horizontal="left" vertical="center"/>
      <protection locked="0"/>
    </xf>
    <xf numFmtId="38" fontId="18" fillId="2" borderId="3" xfId="1" applyNumberFormat="1" applyFont="1" applyFill="1" applyBorder="1" applyAlignment="1" applyProtection="1">
      <alignment horizontal="right" vertical="center"/>
      <protection locked="0"/>
    </xf>
    <xf numFmtId="38" fontId="18" fillId="2" borderId="6" xfId="1" applyNumberFormat="1" applyFont="1" applyFill="1" applyBorder="1" applyAlignment="1" applyProtection="1">
      <alignment horizontal="right" vertical="center"/>
      <protection locked="0"/>
    </xf>
    <xf numFmtId="178" fontId="18" fillId="2" borderId="0" xfId="0" applyNumberFormat="1" applyFont="1" applyFill="1" applyAlignment="1" applyProtection="1">
      <alignment horizontal="left" vertical="center"/>
      <protection locked="0"/>
    </xf>
    <xf numFmtId="178" fontId="18" fillId="2" borderId="3" xfId="1" applyNumberFormat="1" applyFont="1" applyFill="1" applyBorder="1" applyAlignment="1" applyProtection="1">
      <alignment horizontal="right" vertical="center"/>
      <protection locked="0"/>
    </xf>
    <xf numFmtId="178" fontId="18" fillId="2" borderId="4" xfId="1" applyNumberFormat="1" applyFont="1" applyFill="1" applyBorder="1" applyAlignment="1" applyProtection="1">
      <alignment horizontal="right" vertical="center"/>
      <protection locked="0"/>
    </xf>
    <xf numFmtId="38" fontId="18" fillId="2" borderId="27" xfId="1" applyNumberFormat="1" applyFont="1" applyFill="1" applyBorder="1" applyAlignment="1" applyProtection="1">
      <alignment horizontal="right" vertical="center"/>
      <protection locked="0"/>
    </xf>
    <xf numFmtId="178" fontId="18" fillId="2" borderId="6" xfId="1" applyNumberFormat="1" applyFont="1" applyFill="1" applyBorder="1" applyAlignment="1" applyProtection="1">
      <alignment horizontal="right" vertical="center"/>
      <protection locked="0"/>
    </xf>
    <xf numFmtId="178" fontId="18" fillId="2" borderId="7" xfId="1" applyNumberFormat="1" applyFont="1" applyFill="1" applyBorder="1" applyAlignment="1" applyProtection="1">
      <alignment horizontal="right" vertical="center"/>
      <protection locked="0"/>
    </xf>
    <xf numFmtId="14" fontId="18" fillId="2" borderId="0" xfId="0" applyNumberFormat="1" applyFont="1" applyFill="1" applyAlignment="1" applyProtection="1">
      <alignment horizontal="left" vertical="center"/>
      <protection locked="0"/>
    </xf>
    <xf numFmtId="177" fontId="18" fillId="2" borderId="0" xfId="0" applyNumberFormat="1" applyFont="1" applyFill="1" applyAlignment="1" applyProtection="1">
      <alignment horizontal="left" vertical="center"/>
      <protection locked="0"/>
    </xf>
    <xf numFmtId="38" fontId="18" fillId="2" borderId="0" xfId="0" applyNumberFormat="1" applyFont="1" applyFill="1" applyAlignment="1" applyProtection="1">
      <alignment horizontal="left" vertical="center"/>
      <protection locked="0"/>
    </xf>
    <xf numFmtId="49" fontId="18" fillId="2" borderId="35" xfId="0" applyNumberFormat="1" applyFont="1" applyFill="1" applyBorder="1" applyAlignment="1" applyProtection="1">
      <alignment horizontal="left" vertical="center"/>
      <protection locked="0"/>
    </xf>
    <xf numFmtId="0" fontId="18" fillId="2" borderId="9" xfId="0" applyFont="1" applyFill="1" applyBorder="1" applyAlignment="1" applyProtection="1">
      <alignment horizontal="left" vertical="center"/>
      <protection locked="0"/>
    </xf>
    <xf numFmtId="0" fontId="18" fillId="2" borderId="10" xfId="0" applyFont="1" applyFill="1" applyBorder="1" applyAlignment="1" applyProtection="1">
      <alignment horizontal="left" vertical="center"/>
      <protection locked="0"/>
    </xf>
    <xf numFmtId="49" fontId="18" fillId="2" borderId="8" xfId="0" applyNumberFormat="1" applyFont="1" applyFill="1" applyBorder="1" applyAlignment="1" applyProtection="1">
      <alignment horizontal="left" vertical="center"/>
      <protection locked="0"/>
    </xf>
    <xf numFmtId="49" fontId="18" fillId="2" borderId="9" xfId="0" applyNumberFormat="1" applyFont="1" applyFill="1" applyBorder="1" applyAlignment="1" applyProtection="1">
      <alignment horizontal="left" vertical="center"/>
      <protection locked="0"/>
    </xf>
    <xf numFmtId="49" fontId="18" fillId="2" borderId="10" xfId="0" applyNumberFormat="1" applyFont="1" applyFill="1" applyBorder="1" applyAlignment="1" applyProtection="1">
      <alignment horizontal="left" vertical="center"/>
      <protection locked="0"/>
    </xf>
    <xf numFmtId="14" fontId="18" fillId="2" borderId="8" xfId="0" applyNumberFormat="1" applyFont="1" applyFill="1" applyBorder="1" applyAlignment="1" applyProtection="1">
      <alignment horizontal="left" vertical="center"/>
      <protection locked="0"/>
    </xf>
    <xf numFmtId="177" fontId="18" fillId="2" borderId="9" xfId="0" applyNumberFormat="1" applyFont="1" applyFill="1" applyBorder="1" applyAlignment="1" applyProtection="1">
      <alignment horizontal="left" vertical="center"/>
      <protection locked="0"/>
    </xf>
    <xf numFmtId="177" fontId="18" fillId="2" borderId="11" xfId="0" applyNumberFormat="1" applyFont="1" applyFill="1" applyBorder="1" applyAlignment="1" applyProtection="1">
      <alignment horizontal="left" vertical="center"/>
      <protection locked="0"/>
    </xf>
    <xf numFmtId="38" fontId="18" fillId="2" borderId="7" xfId="18" applyFont="1" applyFill="1" applyBorder="1" applyAlignment="1" applyProtection="1">
      <alignment horizontal="right" vertical="center"/>
      <protection locked="0"/>
    </xf>
    <xf numFmtId="38" fontId="18" fillId="2" borderId="28" xfId="18" applyFont="1" applyFill="1" applyBorder="1" applyAlignment="1" applyProtection="1">
      <alignment horizontal="right" vertical="center"/>
      <protection locked="0"/>
    </xf>
    <xf numFmtId="38" fontId="18" fillId="2" borderId="4" xfId="18" applyFont="1" applyFill="1" applyBorder="1" applyAlignment="1" applyProtection="1">
      <alignment horizontal="right" vertical="center"/>
      <protection locked="0"/>
    </xf>
    <xf numFmtId="0" fontId="4" fillId="0" borderId="0" xfId="6" applyFont="1" applyProtection="1">
      <alignment vertical="center"/>
    </xf>
    <xf numFmtId="0" fontId="8" fillId="0" borderId="0" xfId="2" applyFont="1" applyProtection="1">
      <alignment vertical="center"/>
    </xf>
    <xf numFmtId="0" fontId="4" fillId="0" borderId="0" xfId="2" applyFont="1" applyProtection="1">
      <alignment vertical="center"/>
    </xf>
    <xf numFmtId="179" fontId="7" fillId="0" borderId="0" xfId="1" applyNumberFormat="1" applyFont="1" applyAlignment="1" applyProtection="1">
      <alignment vertical="top"/>
    </xf>
    <xf numFmtId="179" fontId="7" fillId="0" borderId="0" xfId="1" applyNumberFormat="1" applyFont="1" applyAlignment="1" applyProtection="1">
      <alignment horizontal="right" vertical="top"/>
    </xf>
    <xf numFmtId="179" fontId="4" fillId="0" borderId="0" xfId="1" applyNumberFormat="1" applyFont="1" applyAlignment="1" applyProtection="1">
      <alignment vertical="top"/>
    </xf>
    <xf numFmtId="0" fontId="12" fillId="0" borderId="0" xfId="2" applyFont="1" applyProtection="1">
      <alignment vertical="center"/>
    </xf>
    <xf numFmtId="0" fontId="4" fillId="0" borderId="0" xfId="1" applyFont="1" applyProtection="1">
      <alignment vertical="center"/>
    </xf>
    <xf numFmtId="0" fontId="16" fillId="0" borderId="15" xfId="2" applyFont="1" applyBorder="1" applyProtection="1">
      <alignment vertical="center"/>
    </xf>
    <xf numFmtId="0" fontId="16" fillId="0" borderId="16" xfId="2" applyFont="1" applyBorder="1" applyProtection="1">
      <alignment vertical="center"/>
    </xf>
    <xf numFmtId="0" fontId="16" fillId="0" borderId="18" xfId="2" applyFont="1" applyBorder="1" applyProtection="1">
      <alignment vertical="center"/>
    </xf>
    <xf numFmtId="49" fontId="4" fillId="0" borderId="0" xfId="1" applyNumberFormat="1" applyFont="1" applyProtection="1">
      <alignment vertical="center"/>
    </xf>
    <xf numFmtId="0" fontId="16" fillId="0" borderId="19" xfId="2" applyFont="1" applyBorder="1" applyProtection="1">
      <alignment vertical="center"/>
    </xf>
    <xf numFmtId="0" fontId="16" fillId="0" borderId="0" xfId="2" applyFont="1" applyProtection="1">
      <alignment vertical="center"/>
    </xf>
    <xf numFmtId="0" fontId="16" fillId="0" borderId="21" xfId="2" applyFont="1" applyBorder="1" applyProtection="1">
      <alignment vertical="center"/>
    </xf>
    <xf numFmtId="0" fontId="16" fillId="0" borderId="17" xfId="2" applyFont="1" applyBorder="1" applyProtection="1">
      <alignment vertical="center"/>
    </xf>
    <xf numFmtId="0" fontId="16" fillId="0" borderId="13" xfId="2" applyFont="1" applyBorder="1" applyProtection="1">
      <alignment vertical="center"/>
    </xf>
    <xf numFmtId="0" fontId="16" fillId="0" borderId="14" xfId="2" applyFont="1" applyBorder="1" applyProtection="1">
      <alignment vertical="center"/>
    </xf>
    <xf numFmtId="183" fontId="4" fillId="0" borderId="0" xfId="1" applyNumberFormat="1" applyFont="1" applyProtection="1">
      <alignment vertical="center"/>
    </xf>
    <xf numFmtId="0" fontId="14" fillId="0" borderId="15" xfId="0" applyFont="1" applyBorder="1" applyAlignment="1" applyProtection="1">
      <alignment horizontal="left" vertical="center" indent="1"/>
    </xf>
    <xf numFmtId="0" fontId="14" fillId="0" borderId="16" xfId="0" applyFont="1" applyBorder="1" applyAlignment="1" applyProtection="1">
      <alignment horizontal="left" vertical="center" indent="1"/>
    </xf>
    <xf numFmtId="0" fontId="14" fillId="0" borderId="18" xfId="0" applyFont="1" applyBorder="1" applyAlignment="1" applyProtection="1">
      <alignment horizontal="left" vertical="center" indent="1"/>
    </xf>
    <xf numFmtId="0" fontId="14" fillId="0" borderId="19" xfId="0" applyFont="1" applyBorder="1" applyProtection="1">
      <alignment vertical="center"/>
    </xf>
    <xf numFmtId="0" fontId="14" fillId="0" borderId="0" xfId="0" applyFont="1" applyProtection="1">
      <alignment vertical="center"/>
    </xf>
    <xf numFmtId="0" fontId="4" fillId="0" borderId="16" xfId="0" applyFont="1" applyBorder="1" applyProtection="1">
      <alignment vertical="center"/>
    </xf>
    <xf numFmtId="0" fontId="4" fillId="0" borderId="18" xfId="0" applyFont="1" applyBorder="1" applyProtection="1">
      <alignment vertical="center"/>
    </xf>
    <xf numFmtId="180" fontId="4" fillId="0" borderId="19" xfId="0" applyNumberFormat="1" applyFont="1" applyBorder="1" applyProtection="1">
      <alignment vertical="center"/>
    </xf>
    <xf numFmtId="180" fontId="4" fillId="0" borderId="0" xfId="0" applyNumberFormat="1" applyFont="1" applyProtection="1">
      <alignment vertical="center"/>
    </xf>
    <xf numFmtId="0" fontId="4" fillId="0" borderId="0" xfId="0" applyFont="1" applyProtection="1">
      <alignment vertical="center"/>
    </xf>
    <xf numFmtId="0" fontId="15" fillId="0" borderId="0" xfId="0" applyFont="1" applyAlignment="1" applyProtection="1">
      <alignment horizontal="right" vertical="top"/>
    </xf>
    <xf numFmtId="0" fontId="15" fillId="0" borderId="0" xfId="0" applyFont="1" applyAlignment="1" applyProtection="1">
      <alignment vertical="top"/>
    </xf>
    <xf numFmtId="0" fontId="4" fillId="0" borderId="21" xfId="0" applyFont="1" applyBorder="1" applyProtection="1">
      <alignment vertical="center"/>
    </xf>
    <xf numFmtId="0" fontId="4" fillId="0" borderId="0" xfId="0" applyFont="1" applyProtection="1">
      <alignment vertical="center"/>
    </xf>
    <xf numFmtId="0" fontId="15" fillId="0" borderId="0" xfId="0" applyFont="1" applyAlignment="1" applyProtection="1">
      <alignment vertical="top"/>
    </xf>
    <xf numFmtId="0" fontId="17" fillId="0" borderId="0" xfId="0" applyFont="1" applyAlignment="1" applyProtection="1">
      <alignment vertical="top"/>
    </xf>
    <xf numFmtId="0" fontId="4" fillId="0" borderId="19" xfId="0" applyFont="1" applyBorder="1" applyProtection="1">
      <alignment vertical="center"/>
    </xf>
    <xf numFmtId="177" fontId="15" fillId="0" borderId="0" xfId="0" applyNumberFormat="1" applyFont="1" applyAlignment="1" applyProtection="1">
      <alignment vertical="top"/>
    </xf>
    <xf numFmtId="0" fontId="13" fillId="0" borderId="21" xfId="0" applyFont="1" applyBorder="1" applyAlignment="1" applyProtection="1">
      <alignment vertical="top"/>
    </xf>
    <xf numFmtId="49" fontId="15" fillId="0" borderId="0" xfId="0" applyNumberFormat="1" applyFont="1" applyAlignment="1" applyProtection="1">
      <alignment horizontal="right" vertical="top"/>
    </xf>
    <xf numFmtId="0" fontId="4" fillId="0" borderId="0" xfId="2" applyFont="1" applyAlignment="1" applyProtection="1">
      <alignment horizontal="right" vertical="center"/>
    </xf>
    <xf numFmtId="0" fontId="17" fillId="0" borderId="0" xfId="0" quotePrefix="1"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4" fillId="0" borderId="19" xfId="2" applyFont="1" applyBorder="1" applyProtection="1">
      <alignment vertical="center"/>
    </xf>
    <xf numFmtId="0" fontId="20" fillId="0" borderId="0" xfId="0" applyFont="1" applyAlignment="1" applyProtection="1">
      <alignment vertical="top"/>
    </xf>
    <xf numFmtId="0" fontId="17" fillId="0" borderId="21" xfId="0" applyFont="1" applyBorder="1" applyAlignment="1" applyProtection="1">
      <alignment vertical="top"/>
    </xf>
    <xf numFmtId="0" fontId="4" fillId="0" borderId="17" xfId="0" applyFont="1" applyBorder="1" applyProtection="1">
      <alignment vertical="center"/>
    </xf>
    <xf numFmtId="0" fontId="4" fillId="0" borderId="13" xfId="0" applyFont="1" applyBorder="1" applyProtection="1">
      <alignment vertical="center"/>
    </xf>
    <xf numFmtId="0" fontId="13" fillId="0" borderId="13" xfId="0" applyFont="1" applyBorder="1" applyAlignment="1" applyProtection="1">
      <alignment vertical="top"/>
    </xf>
    <xf numFmtId="49" fontId="13" fillId="0" borderId="13" xfId="0" applyNumberFormat="1" applyFont="1" applyBorder="1" applyAlignment="1" applyProtection="1">
      <alignment vertical="top"/>
    </xf>
    <xf numFmtId="0" fontId="4" fillId="0" borderId="14" xfId="0" applyFont="1" applyBorder="1" applyProtection="1">
      <alignment vertical="center"/>
    </xf>
    <xf numFmtId="49" fontId="13" fillId="0" borderId="0" xfId="0" applyNumberFormat="1" applyFont="1" applyAlignment="1" applyProtection="1">
      <alignment vertical="top"/>
    </xf>
    <xf numFmtId="0" fontId="13" fillId="0" borderId="0" xfId="0" applyFont="1" applyAlignment="1" applyProtection="1">
      <alignment vertical="top"/>
    </xf>
    <xf numFmtId="49" fontId="4" fillId="0" borderId="0" xfId="2" applyNumberFormat="1" applyFont="1" applyProtection="1">
      <alignment vertical="center"/>
    </xf>
    <xf numFmtId="0" fontId="15" fillId="0" borderId="0" xfId="0" applyFont="1" applyProtection="1">
      <alignment vertical="center"/>
    </xf>
    <xf numFmtId="0" fontId="17" fillId="0" borderId="0" xfId="0" applyFont="1" applyAlignment="1" applyProtection="1">
      <alignment vertical="top" wrapText="1"/>
    </xf>
    <xf numFmtId="0" fontId="4" fillId="0" borderId="0" xfId="0" applyFont="1" applyAlignment="1" applyProtection="1">
      <alignment vertical="top"/>
    </xf>
    <xf numFmtId="49" fontId="15" fillId="0" borderId="0" xfId="0" applyNumberFormat="1" applyFont="1" applyAlignment="1" applyProtection="1">
      <alignment vertical="top"/>
    </xf>
    <xf numFmtId="182" fontId="15" fillId="0" borderId="0" xfId="0" applyNumberFormat="1" applyFont="1" applyAlignment="1" applyProtection="1">
      <alignment vertical="top"/>
    </xf>
    <xf numFmtId="0" fontId="15" fillId="0" borderId="13" xfId="0" applyFont="1" applyBorder="1" applyAlignment="1" applyProtection="1">
      <alignment horizontal="right" vertical="top"/>
    </xf>
    <xf numFmtId="0" fontId="15" fillId="0" borderId="13" xfId="0" applyFont="1" applyBorder="1" applyAlignment="1" applyProtection="1">
      <alignment vertical="top"/>
    </xf>
    <xf numFmtId="49" fontId="15" fillId="0" borderId="13" xfId="0" applyNumberFormat="1" applyFont="1" applyBorder="1" applyAlignment="1" applyProtection="1">
      <alignment vertical="top"/>
    </xf>
    <xf numFmtId="182" fontId="15" fillId="0" borderId="13" xfId="0" applyNumberFormat="1" applyFont="1" applyBorder="1" applyAlignment="1" applyProtection="1">
      <alignment vertical="top"/>
    </xf>
    <xf numFmtId="49" fontId="4" fillId="0" borderId="0" xfId="0" applyNumberFormat="1" applyFont="1" applyProtection="1">
      <alignment vertical="center"/>
    </xf>
    <xf numFmtId="178" fontId="4" fillId="0" borderId="0" xfId="2" applyNumberFormat="1" applyFont="1" applyProtection="1">
      <alignment vertical="center"/>
    </xf>
    <xf numFmtId="0" fontId="21" fillId="0" borderId="19" xfId="0" applyFont="1" applyBorder="1" applyProtection="1">
      <alignment vertical="center"/>
    </xf>
    <xf numFmtId="0" fontId="21" fillId="0" borderId="0" xfId="0" applyFont="1" applyProtection="1">
      <alignment vertical="center"/>
    </xf>
    <xf numFmtId="49" fontId="4" fillId="0" borderId="16" xfId="0" applyNumberFormat="1" applyFont="1" applyBorder="1" applyProtection="1">
      <alignment vertical="center"/>
    </xf>
    <xf numFmtId="178" fontId="4" fillId="0" borderId="16" xfId="0" applyNumberFormat="1" applyFont="1" applyBorder="1" applyProtection="1">
      <alignment vertical="center"/>
    </xf>
    <xf numFmtId="0" fontId="17" fillId="0" borderId="0" xfId="0" applyFont="1" applyAlignment="1" applyProtection="1">
      <alignment horizontal="left" vertical="center" wrapText="1"/>
    </xf>
    <xf numFmtId="178" fontId="15" fillId="0" borderId="0" xfId="0" applyNumberFormat="1" applyFont="1" applyAlignment="1" applyProtection="1">
      <alignment vertical="top"/>
    </xf>
    <xf numFmtId="182" fontId="13" fillId="0" borderId="13" xfId="0" applyNumberFormat="1" applyFont="1" applyBorder="1" applyAlignment="1" applyProtection="1">
      <alignment vertical="top"/>
    </xf>
    <xf numFmtId="182" fontId="13" fillId="0" borderId="0" xfId="0" applyNumberFormat="1" applyFont="1" applyAlignment="1" applyProtection="1">
      <alignment vertical="top"/>
    </xf>
    <xf numFmtId="182" fontId="4" fillId="0" borderId="0" xfId="0" applyNumberFormat="1" applyFont="1" applyProtection="1">
      <alignment vertical="center"/>
    </xf>
    <xf numFmtId="0" fontId="17" fillId="0" borderId="0" xfId="0" applyFont="1" applyProtection="1">
      <alignment vertical="center"/>
    </xf>
    <xf numFmtId="0" fontId="4" fillId="0" borderId="21" xfId="2" applyFont="1" applyBorder="1" applyProtection="1">
      <alignment vertical="center"/>
    </xf>
    <xf numFmtId="49" fontId="17" fillId="0" borderId="0" xfId="0" applyNumberFormat="1" applyFont="1" applyAlignment="1" applyProtection="1">
      <alignment horizontal="right" vertical="top"/>
    </xf>
    <xf numFmtId="178" fontId="13" fillId="0" borderId="13" xfId="0" applyNumberFormat="1" applyFont="1" applyBorder="1" applyAlignment="1" applyProtection="1">
      <alignment vertical="top"/>
    </xf>
    <xf numFmtId="178" fontId="13" fillId="0" borderId="0" xfId="0" applyNumberFormat="1" applyFont="1" applyAlignment="1" applyProtection="1">
      <alignment vertical="top"/>
    </xf>
    <xf numFmtId="178" fontId="4" fillId="0" borderId="0" xfId="0" applyNumberFormat="1" applyFont="1" applyProtection="1">
      <alignment vertical="center"/>
    </xf>
    <xf numFmtId="0" fontId="4" fillId="0" borderId="17" xfId="2" applyFont="1" applyBorder="1" applyProtection="1">
      <alignment vertical="center"/>
    </xf>
    <xf numFmtId="0" fontId="4" fillId="0" borderId="13" xfId="2" applyFont="1" applyBorder="1" applyProtection="1">
      <alignment vertical="center"/>
    </xf>
    <xf numFmtId="0" fontId="14" fillId="0" borderId="19" xfId="0" applyFont="1" applyBorder="1" applyAlignment="1" applyProtection="1">
      <alignment horizontal="left" vertical="center" indent="1"/>
    </xf>
    <xf numFmtId="0" fontId="14" fillId="0" borderId="0" xfId="0" applyFont="1" applyAlignment="1" applyProtection="1">
      <alignment horizontal="left" vertical="center" indent="1"/>
    </xf>
    <xf numFmtId="0" fontId="17" fillId="0" borderId="0" xfId="0" applyFont="1" applyAlignment="1" applyProtection="1">
      <alignment vertical="top"/>
    </xf>
    <xf numFmtId="182" fontId="4" fillId="0" borderId="0" xfId="1" applyNumberFormat="1" applyFont="1" applyProtection="1">
      <alignment vertical="center"/>
    </xf>
    <xf numFmtId="178" fontId="4" fillId="0" borderId="0" xfId="1" applyNumberFormat="1" applyFont="1" applyAlignment="1" applyProtection="1">
      <alignment horizontal="right" vertical="center"/>
    </xf>
    <xf numFmtId="178" fontId="4" fillId="0" borderId="21" xfId="1" applyNumberFormat="1" applyFont="1" applyBorder="1" applyAlignment="1" applyProtection="1">
      <alignment horizontal="right" vertical="center"/>
    </xf>
    <xf numFmtId="177" fontId="15" fillId="0" borderId="0" xfId="0" applyNumberFormat="1" applyFont="1" applyAlignment="1" applyProtection="1">
      <alignment horizontal="right" vertical="top"/>
    </xf>
    <xf numFmtId="177" fontId="17" fillId="0" borderId="0" xfId="0" applyNumberFormat="1" applyFont="1" applyAlignment="1" applyProtection="1">
      <alignment vertical="top"/>
    </xf>
    <xf numFmtId="182" fontId="4" fillId="0" borderId="0" xfId="1" applyNumberFormat="1" applyFont="1" applyAlignment="1" applyProtection="1">
      <alignment horizontal="center" vertical="center"/>
    </xf>
    <xf numFmtId="178" fontId="4" fillId="0" borderId="0" xfId="1" applyNumberFormat="1" applyFont="1" applyAlignment="1" applyProtection="1">
      <alignment horizontal="left" vertical="center"/>
    </xf>
    <xf numFmtId="0" fontId="4" fillId="0" borderId="0" xfId="0" applyFont="1" applyAlignment="1" applyProtection="1">
      <alignment horizontal="left" vertical="top"/>
    </xf>
    <xf numFmtId="0" fontId="4" fillId="0" borderId="0" xfId="0" applyFont="1" applyAlignment="1" applyProtection="1">
      <alignment horizontal="left" vertical="center"/>
    </xf>
    <xf numFmtId="178" fontId="4" fillId="0" borderId="0" xfId="1" applyNumberFormat="1" applyFont="1" applyProtection="1">
      <alignment vertical="center"/>
    </xf>
    <xf numFmtId="182" fontId="4" fillId="0" borderId="0" xfId="1" applyNumberFormat="1" applyFont="1" applyAlignment="1" applyProtection="1">
      <alignment horizontal="right" vertical="center"/>
    </xf>
    <xf numFmtId="182" fontId="15" fillId="0" borderId="0" xfId="0" applyNumberFormat="1" applyFont="1" applyAlignment="1" applyProtection="1">
      <alignment horizontal="right" vertical="top"/>
    </xf>
    <xf numFmtId="0" fontId="4" fillId="0" borderId="20"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178" fontId="4" fillId="0" borderId="20" xfId="1" applyNumberFormat="1" applyFont="1" applyBorder="1" applyAlignment="1" applyProtection="1">
      <alignment horizontal="center" vertical="center"/>
    </xf>
    <xf numFmtId="178" fontId="4" fillId="0" borderId="1" xfId="1" applyNumberFormat="1" applyFont="1" applyBorder="1" applyAlignment="1" applyProtection="1">
      <alignment horizontal="center" vertical="center"/>
    </xf>
    <xf numFmtId="178" fontId="4" fillId="0" borderId="2" xfId="1" applyNumberFormat="1" applyFont="1" applyBorder="1" applyAlignment="1" applyProtection="1">
      <alignment horizontal="center" vertical="center"/>
    </xf>
    <xf numFmtId="178" fontId="4" fillId="0" borderId="20" xfId="1" applyNumberFormat="1" applyFont="1" applyBorder="1" applyAlignment="1" applyProtection="1">
      <alignment horizontal="center" vertical="center" wrapText="1"/>
    </xf>
    <xf numFmtId="178" fontId="4" fillId="0" borderId="1" xfId="1" applyNumberFormat="1" applyFont="1" applyBorder="1" applyAlignment="1" applyProtection="1">
      <alignment horizontal="center" vertical="center" wrapText="1"/>
    </xf>
    <xf numFmtId="178" fontId="4" fillId="0" borderId="2" xfId="1" applyNumberFormat="1" applyFont="1" applyBorder="1" applyAlignment="1" applyProtection="1">
      <alignment horizontal="center" vertical="center" wrapText="1"/>
    </xf>
    <xf numFmtId="178" fontId="4" fillId="0" borderId="15" xfId="1" applyNumberFormat="1" applyFont="1" applyBorder="1" applyAlignment="1" applyProtection="1">
      <alignment horizontal="center" vertical="center"/>
    </xf>
    <xf numFmtId="178" fontId="4" fillId="0" borderId="18" xfId="1" applyNumberFormat="1" applyFont="1" applyBorder="1" applyAlignment="1" applyProtection="1">
      <alignment horizontal="center" vertical="center"/>
    </xf>
    <xf numFmtId="0" fontId="4" fillId="0" borderId="22" xfId="2" applyFont="1" applyBorder="1" applyProtection="1">
      <alignment vertical="center"/>
    </xf>
    <xf numFmtId="0" fontId="4" fillId="0" borderId="3" xfId="2" applyFont="1" applyBorder="1" applyProtection="1">
      <alignment vertical="center"/>
    </xf>
    <xf numFmtId="0" fontId="4" fillId="0" borderId="4" xfId="2" applyFont="1" applyBorder="1" applyProtection="1">
      <alignment vertical="center"/>
    </xf>
    <xf numFmtId="38" fontId="18" fillId="0" borderId="22" xfId="1" applyNumberFormat="1" applyFont="1" applyBorder="1" applyAlignment="1" applyProtection="1">
      <alignment horizontal="right" vertical="center"/>
    </xf>
    <xf numFmtId="38" fontId="18" fillId="0" borderId="4" xfId="1" applyNumberFormat="1" applyFont="1" applyBorder="1" applyAlignment="1" applyProtection="1">
      <alignment horizontal="right" vertical="center"/>
    </xf>
    <xf numFmtId="0" fontId="4" fillId="0" borderId="12" xfId="2" applyFont="1" applyBorder="1" applyProtection="1">
      <alignment vertical="center"/>
    </xf>
    <xf numFmtId="0" fontId="4" fillId="0" borderId="6" xfId="2" applyFont="1" applyBorder="1" applyProtection="1">
      <alignment vertical="center"/>
    </xf>
    <xf numFmtId="0" fontId="4" fillId="0" borderId="7" xfId="2" applyFont="1" applyBorder="1" applyProtection="1">
      <alignment vertical="center"/>
    </xf>
    <xf numFmtId="38" fontId="18" fillId="0" borderId="12" xfId="1" applyNumberFormat="1" applyFont="1" applyBorder="1" applyAlignment="1" applyProtection="1">
      <alignment horizontal="right" vertical="center"/>
    </xf>
    <xf numFmtId="38" fontId="18" fillId="0" borderId="7" xfId="1" applyNumberFormat="1" applyFont="1" applyBorder="1" applyAlignment="1" applyProtection="1">
      <alignment horizontal="right" vertical="center"/>
    </xf>
    <xf numFmtId="0" fontId="4" fillId="0" borderId="32" xfId="2" applyFont="1" applyBorder="1" applyProtection="1">
      <alignment vertical="center"/>
    </xf>
    <xf numFmtId="0" fontId="4" fillId="0" borderId="27" xfId="2" applyFont="1" applyBorder="1" applyProtection="1">
      <alignment vertical="center"/>
    </xf>
    <xf numFmtId="0" fontId="4" fillId="0" borderId="28" xfId="2" applyFont="1" applyBorder="1" applyProtection="1">
      <alignment vertical="center"/>
    </xf>
    <xf numFmtId="38" fontId="18" fillId="3" borderId="49" xfId="1" applyNumberFormat="1" applyFont="1" applyFill="1" applyBorder="1" applyAlignment="1" applyProtection="1">
      <alignment horizontal="right" vertical="center"/>
    </xf>
    <xf numFmtId="178" fontId="18" fillId="3" borderId="49" xfId="1" applyNumberFormat="1" applyFont="1" applyFill="1" applyBorder="1" applyAlignment="1" applyProtection="1">
      <alignment horizontal="right" vertical="center"/>
    </xf>
    <xf numFmtId="38" fontId="18" fillId="0" borderId="32" xfId="1" applyNumberFormat="1" applyFont="1" applyBorder="1" applyAlignment="1" applyProtection="1">
      <alignment horizontal="right" vertical="center"/>
    </xf>
    <xf numFmtId="38" fontId="18" fillId="0" borderId="28" xfId="1" applyNumberFormat="1" applyFont="1" applyBorder="1" applyAlignment="1" applyProtection="1">
      <alignment horizontal="right" vertical="center"/>
    </xf>
    <xf numFmtId="180" fontId="4" fillId="0" borderId="24" xfId="0" applyNumberFormat="1" applyFont="1" applyBorder="1" applyProtection="1">
      <alignment vertical="center"/>
    </xf>
    <xf numFmtId="180" fontId="4" fillId="0" borderId="25" xfId="0" applyNumberFormat="1" applyFont="1" applyBorder="1" applyProtection="1">
      <alignment vertical="center"/>
    </xf>
    <xf numFmtId="180" fontId="4" fillId="0" borderId="26" xfId="0" applyNumberFormat="1" applyFont="1" applyBorder="1" applyProtection="1">
      <alignment vertical="center"/>
    </xf>
    <xf numFmtId="38" fontId="18" fillId="0" borderId="24" xfId="1" applyNumberFormat="1" applyFont="1" applyBorder="1" applyAlignment="1" applyProtection="1">
      <alignment horizontal="right" vertical="center"/>
    </xf>
    <xf numFmtId="178" fontId="18" fillId="0" borderId="25" xfId="1" applyNumberFormat="1" applyFont="1" applyBorder="1" applyAlignment="1" applyProtection="1">
      <alignment horizontal="right" vertical="center"/>
    </xf>
    <xf numFmtId="178" fontId="18" fillId="0" borderId="26" xfId="1" applyNumberFormat="1" applyFont="1" applyBorder="1" applyAlignment="1" applyProtection="1">
      <alignment horizontal="right" vertical="center"/>
    </xf>
    <xf numFmtId="38" fontId="18" fillId="0" borderId="25" xfId="1" applyNumberFormat="1" applyFont="1" applyBorder="1" applyAlignment="1" applyProtection="1">
      <alignment horizontal="right" vertical="center"/>
    </xf>
    <xf numFmtId="38" fontId="18" fillId="0" borderId="26" xfId="1" applyNumberFormat="1" applyFont="1" applyBorder="1" applyAlignment="1" applyProtection="1">
      <alignment horizontal="right" vertical="center"/>
    </xf>
    <xf numFmtId="178" fontId="18" fillId="3" borderId="17" xfId="1" applyNumberFormat="1" applyFont="1" applyFill="1" applyBorder="1" applyProtection="1">
      <alignment vertical="center"/>
    </xf>
    <xf numFmtId="178" fontId="18" fillId="3" borderId="14" xfId="1" applyNumberFormat="1" applyFont="1" applyFill="1" applyBorder="1" applyProtection="1">
      <alignment vertical="center"/>
    </xf>
    <xf numFmtId="38" fontId="18" fillId="0" borderId="17" xfId="1" applyNumberFormat="1" applyFont="1" applyBorder="1" applyAlignment="1" applyProtection="1">
      <alignment horizontal="right" vertical="center"/>
    </xf>
    <xf numFmtId="38" fontId="18" fillId="0" borderId="14" xfId="1" applyNumberFormat="1" applyFont="1" applyBorder="1" applyAlignment="1" applyProtection="1">
      <alignment horizontal="right" vertical="center"/>
    </xf>
    <xf numFmtId="178" fontId="4" fillId="0" borderId="15" xfId="1" applyNumberFormat="1" applyFont="1" applyBorder="1" applyAlignment="1" applyProtection="1">
      <alignment horizontal="left" vertical="center"/>
    </xf>
    <xf numFmtId="178" fontId="4" fillId="0" borderId="16" xfId="1" applyNumberFormat="1" applyFont="1" applyBorder="1" applyAlignment="1" applyProtection="1">
      <alignment horizontal="left" vertical="center"/>
    </xf>
    <xf numFmtId="178" fontId="4" fillId="0" borderId="18" xfId="1" applyNumberFormat="1" applyFont="1" applyBorder="1" applyAlignment="1" applyProtection="1">
      <alignment horizontal="left" vertical="center"/>
    </xf>
    <xf numFmtId="178" fontId="4" fillId="0" borderId="12" xfId="1" applyNumberFormat="1" applyFont="1" applyBorder="1" applyAlignment="1" applyProtection="1">
      <alignment horizontal="left" vertical="center"/>
    </xf>
    <xf numFmtId="178" fontId="4" fillId="0" borderId="6" xfId="1" applyNumberFormat="1" applyFont="1" applyBorder="1" applyAlignment="1" applyProtection="1">
      <alignment horizontal="left" vertical="center"/>
    </xf>
    <xf numFmtId="178" fontId="4" fillId="0" borderId="7" xfId="1" applyNumberFormat="1" applyFont="1" applyBorder="1" applyAlignment="1" applyProtection="1">
      <alignment horizontal="left" vertical="center"/>
    </xf>
    <xf numFmtId="178" fontId="4" fillId="0" borderId="33" xfId="1" applyNumberFormat="1" applyFont="1" applyBorder="1" applyAlignment="1" applyProtection="1">
      <alignment horizontal="left" vertical="center"/>
    </xf>
    <xf numFmtId="178" fontId="4" fillId="0" borderId="29" xfId="1" applyNumberFormat="1" applyFont="1" applyBorder="1" applyAlignment="1" applyProtection="1">
      <alignment horizontal="left" vertical="center"/>
    </xf>
    <xf numFmtId="178" fontId="4" fillId="0" borderId="34" xfId="1" applyNumberFormat="1" applyFont="1" applyBorder="1" applyAlignment="1" applyProtection="1">
      <alignment horizontal="left" vertical="center"/>
    </xf>
    <xf numFmtId="178" fontId="4" fillId="0" borderId="35" xfId="1" quotePrefix="1" applyNumberFormat="1" applyFont="1" applyBorder="1" applyAlignment="1" applyProtection="1">
      <alignment horizontal="left" vertical="center"/>
    </xf>
    <xf numFmtId="178" fontId="4" fillId="0" borderId="9" xfId="1" quotePrefix="1" applyNumberFormat="1" applyFont="1" applyBorder="1" applyAlignment="1" applyProtection="1">
      <alignment horizontal="left" vertical="center"/>
    </xf>
    <xf numFmtId="178" fontId="4" fillId="0" borderId="11" xfId="1" quotePrefix="1" applyNumberFormat="1" applyFont="1" applyBorder="1" applyAlignment="1" applyProtection="1">
      <alignment horizontal="left" vertical="center"/>
    </xf>
    <xf numFmtId="0" fontId="15" fillId="0" borderId="0" xfId="2" applyFont="1" applyAlignment="1" applyProtection="1">
      <alignment vertical="top"/>
    </xf>
    <xf numFmtId="0" fontId="15" fillId="0" borderId="0" xfId="2" applyFont="1" applyProtection="1">
      <alignment vertical="center"/>
    </xf>
    <xf numFmtId="178" fontId="15" fillId="0" borderId="0" xfId="2" applyNumberFormat="1" applyFont="1" applyProtection="1">
      <alignment vertical="center"/>
    </xf>
    <xf numFmtId="0" fontId="4" fillId="0" borderId="15" xfId="0" applyFont="1" applyBorder="1" applyAlignment="1" applyProtection="1">
      <alignment horizontal="left" vertical="center"/>
    </xf>
    <xf numFmtId="0" fontId="4" fillId="0" borderId="16" xfId="0" applyFont="1" applyBorder="1" applyAlignment="1" applyProtection="1">
      <alignment horizontal="left" vertical="center"/>
    </xf>
    <xf numFmtId="186" fontId="18" fillId="0" borderId="22" xfId="1" applyNumberFormat="1" applyFont="1" applyBorder="1" applyAlignment="1" applyProtection="1">
      <alignment horizontal="right" vertical="center"/>
    </xf>
    <xf numFmtId="49" fontId="18" fillId="0" borderId="3" xfId="1" applyNumberFormat="1" applyFont="1" applyBorder="1" applyAlignment="1" applyProtection="1">
      <alignment horizontal="right" vertical="center"/>
    </xf>
    <xf numFmtId="40" fontId="4" fillId="0" borderId="4" xfId="1" applyNumberFormat="1" applyFont="1" applyBorder="1" applyProtection="1">
      <alignment vertical="center"/>
    </xf>
    <xf numFmtId="0" fontId="4" fillId="0" borderId="33" xfId="0" applyFont="1" applyBorder="1" applyAlignment="1" applyProtection="1">
      <alignment horizontal="left" vertical="center"/>
    </xf>
    <xf numFmtId="0" fontId="4" fillId="0" borderId="29" xfId="0" applyFont="1" applyBorder="1" applyAlignment="1" applyProtection="1">
      <alignment horizontal="left" vertical="center"/>
    </xf>
    <xf numFmtId="0" fontId="4" fillId="0" borderId="34" xfId="0" applyFont="1" applyBorder="1" applyAlignment="1" applyProtection="1">
      <alignment horizontal="left" vertical="center"/>
    </xf>
    <xf numFmtId="186" fontId="18" fillId="0" borderId="12" xfId="1" applyNumberFormat="1" applyFont="1" applyBorder="1" applyAlignment="1" applyProtection="1">
      <alignment horizontal="right" vertical="center"/>
    </xf>
    <xf numFmtId="49" fontId="18" fillId="0" borderId="6" xfId="1" applyNumberFormat="1" applyFont="1" applyBorder="1" applyAlignment="1" applyProtection="1">
      <alignment horizontal="right" vertical="center"/>
    </xf>
    <xf numFmtId="40" fontId="4" fillId="0" borderId="7" xfId="1" applyNumberFormat="1" applyFont="1" applyBorder="1" applyProtection="1">
      <alignment vertical="center"/>
    </xf>
    <xf numFmtId="0" fontId="4" fillId="0" borderId="35" xfId="0" applyFont="1" applyBorder="1" applyAlignment="1" applyProtection="1">
      <alignment horizontal="left" vertical="center"/>
    </xf>
    <xf numFmtId="0" fontId="4" fillId="0" borderId="9" xfId="0" applyFont="1" applyBorder="1" applyAlignment="1" applyProtection="1">
      <alignment horizontal="left" vertical="center"/>
    </xf>
    <xf numFmtId="0" fontId="4" fillId="0" borderId="11" xfId="0" applyFont="1" applyBorder="1" applyAlignment="1" applyProtection="1">
      <alignment horizontal="left" vertical="center"/>
    </xf>
    <xf numFmtId="186" fontId="18" fillId="0" borderId="35" xfId="1" applyNumberFormat="1" applyFont="1" applyBorder="1" applyAlignment="1" applyProtection="1">
      <alignment horizontal="right" vertical="center"/>
    </xf>
    <xf numFmtId="49" fontId="18" fillId="0" borderId="9" xfId="1" applyNumberFormat="1" applyFont="1" applyBorder="1" applyAlignment="1" applyProtection="1">
      <alignment horizontal="right" vertical="center"/>
    </xf>
    <xf numFmtId="40" fontId="4" fillId="0" borderId="11" xfId="1" applyNumberFormat="1" applyFont="1" applyBorder="1" applyProtection="1">
      <alignment vertical="center"/>
    </xf>
    <xf numFmtId="0" fontId="13" fillId="0" borderId="14" xfId="0" applyFont="1" applyBorder="1" applyAlignment="1" applyProtection="1">
      <alignment vertical="top"/>
    </xf>
    <xf numFmtId="0" fontId="18" fillId="0" borderId="0" xfId="0" applyFont="1" applyProtection="1">
      <alignment vertical="center"/>
    </xf>
    <xf numFmtId="0" fontId="15" fillId="0" borderId="0" xfId="2" applyFont="1" applyAlignment="1" applyProtection="1">
      <alignment horizontal="right" vertical="top"/>
    </xf>
    <xf numFmtId="0" fontId="15" fillId="0" borderId="21" xfId="2" applyFont="1" applyBorder="1" applyAlignment="1" applyProtection="1">
      <alignment vertical="top"/>
    </xf>
    <xf numFmtId="0" fontId="15" fillId="0" borderId="21" xfId="0" applyFont="1" applyBorder="1" applyAlignment="1" applyProtection="1">
      <alignment vertical="top"/>
    </xf>
    <xf numFmtId="0" fontId="4" fillId="0" borderId="20" xfId="2" applyFont="1" applyBorder="1" applyAlignment="1" applyProtection="1">
      <alignment horizontal="left" vertical="center"/>
    </xf>
    <xf numFmtId="0" fontId="4" fillId="0" borderId="1" xfId="2" applyFont="1" applyBorder="1" applyAlignment="1" applyProtection="1">
      <alignment horizontal="left" vertical="center"/>
    </xf>
    <xf numFmtId="0" fontId="4" fillId="0" borderId="39" xfId="2" applyFont="1" applyBorder="1" applyAlignment="1" applyProtection="1">
      <alignment horizontal="left" vertical="center" wrapText="1"/>
    </xf>
    <xf numFmtId="0" fontId="4" fillId="0" borderId="40" xfId="2" applyFont="1" applyBorder="1" applyAlignment="1" applyProtection="1">
      <alignment horizontal="left" vertical="center"/>
    </xf>
    <xf numFmtId="0" fontId="4" fillId="0" borderId="37" xfId="2" applyFont="1" applyBorder="1" applyAlignment="1" applyProtection="1">
      <alignment horizontal="left" vertical="center" wrapText="1"/>
    </xf>
    <xf numFmtId="0" fontId="4" fillId="0" borderId="38" xfId="2" applyFont="1" applyBorder="1" applyAlignment="1" applyProtection="1">
      <alignment horizontal="left" vertical="center" wrapText="1"/>
    </xf>
    <xf numFmtId="0" fontId="4" fillId="0" borderId="22"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12" xfId="0" applyFont="1" applyBorder="1" applyAlignment="1" applyProtection="1">
      <alignment horizontal="left" vertical="center"/>
    </xf>
    <xf numFmtId="0" fontId="4" fillId="0" borderId="6" xfId="0" applyFont="1" applyBorder="1" applyAlignment="1" applyProtection="1">
      <alignment horizontal="left" vertical="center"/>
    </xf>
    <xf numFmtId="49" fontId="18" fillId="0" borderId="0" xfId="0" applyNumberFormat="1" applyFont="1" applyAlignment="1" applyProtection="1">
      <alignment horizontal="left" vertical="center"/>
    </xf>
    <xf numFmtId="14" fontId="18" fillId="0" borderId="0" xfId="0" applyNumberFormat="1" applyFont="1" applyAlignment="1" applyProtection="1">
      <alignment horizontal="left" vertical="center"/>
    </xf>
    <xf numFmtId="177" fontId="18" fillId="0" borderId="0" xfId="0" applyNumberFormat="1" applyFont="1" applyAlignment="1" applyProtection="1">
      <alignment horizontal="left" vertical="center"/>
    </xf>
    <xf numFmtId="0" fontId="15" fillId="0" borderId="13" xfId="0" applyFont="1" applyBorder="1" applyAlignment="1" applyProtection="1">
      <alignment vertical="center" wrapText="1"/>
    </xf>
    <xf numFmtId="0" fontId="15" fillId="0" borderId="0" xfId="0" applyFont="1" applyAlignment="1" applyProtection="1">
      <alignment vertical="center" wrapText="1"/>
    </xf>
    <xf numFmtId="0" fontId="4" fillId="0" borderId="37" xfId="2" applyFont="1" applyBorder="1" applyAlignment="1" applyProtection="1">
      <alignment horizontal="center" vertical="center"/>
    </xf>
    <xf numFmtId="0" fontId="23" fillId="0" borderId="37" xfId="0" applyFont="1" applyBorder="1" applyAlignment="1" applyProtection="1">
      <alignment horizontal="center" vertical="center" wrapText="1"/>
    </xf>
    <xf numFmtId="0" fontId="23" fillId="0" borderId="37" xfId="0" applyFont="1" applyBorder="1" applyAlignment="1" applyProtection="1">
      <alignment horizontal="center" vertical="center" wrapText="1"/>
    </xf>
    <xf numFmtId="0" fontId="23" fillId="0" borderId="39" xfId="0" applyFont="1" applyBorder="1" applyAlignment="1" applyProtection="1">
      <alignment horizontal="center" vertical="center" wrapText="1"/>
    </xf>
    <xf numFmtId="0" fontId="23" fillId="0" borderId="2" xfId="0" applyFont="1" applyBorder="1" applyAlignment="1" applyProtection="1">
      <alignment horizontal="center" vertical="center" wrapText="1"/>
    </xf>
    <xf numFmtId="0" fontId="4" fillId="0" borderId="15"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30" xfId="2" applyFont="1" applyBorder="1" applyAlignment="1" applyProtection="1">
      <alignment horizontal="left" vertical="center" wrapText="1"/>
    </xf>
    <xf numFmtId="0" fontId="4" fillId="0" borderId="3" xfId="2" applyFont="1" applyBorder="1" applyAlignment="1" applyProtection="1">
      <alignment horizontal="left" vertical="center" wrapText="1"/>
    </xf>
    <xf numFmtId="183" fontId="4" fillId="0" borderId="0" xfId="2" applyNumberFormat="1" applyFont="1" applyProtection="1">
      <alignment vertical="center"/>
    </xf>
    <xf numFmtId="0" fontId="4" fillId="0" borderId="19" xfId="0" applyFont="1" applyBorder="1" applyAlignment="1" applyProtection="1">
      <alignment horizontal="left" vertical="center" wrapText="1"/>
    </xf>
    <xf numFmtId="0" fontId="4" fillId="0" borderId="0" xfId="0" applyFont="1" applyAlignment="1" applyProtection="1">
      <alignment horizontal="left" vertical="center" wrapText="1"/>
    </xf>
    <xf numFmtId="0" fontId="4" fillId="0" borderId="5" xfId="2" applyFont="1" applyBorder="1" applyAlignment="1" applyProtection="1">
      <alignment horizontal="left" vertical="center" wrapText="1"/>
    </xf>
    <xf numFmtId="0" fontId="4" fillId="0" borderId="6" xfId="2" applyFont="1" applyBorder="1" applyAlignment="1" applyProtection="1">
      <alignment horizontal="left" vertical="center" wrapText="1"/>
    </xf>
    <xf numFmtId="0" fontId="4" fillId="0" borderId="36" xfId="0" applyFont="1" applyBorder="1" applyAlignment="1" applyProtection="1">
      <alignment horizontal="left" vertical="center" wrapText="1"/>
    </xf>
    <xf numFmtId="0" fontId="4" fillId="0" borderId="23"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4" fillId="0" borderId="33" xfId="0" applyFont="1" applyBorder="1" applyAlignment="1" applyProtection="1">
      <alignment horizontal="left" vertical="center" wrapText="1"/>
    </xf>
    <xf numFmtId="0" fontId="4" fillId="0" borderId="29" xfId="0" applyFont="1" applyBorder="1" applyAlignment="1" applyProtection="1">
      <alignment horizontal="left" vertical="center" wrapText="1"/>
    </xf>
    <xf numFmtId="0" fontId="4" fillId="0" borderId="50" xfId="2" applyFont="1" applyBorder="1" applyAlignment="1" applyProtection="1">
      <alignment horizontal="left" vertical="center" wrapText="1"/>
    </xf>
    <xf numFmtId="0" fontId="4" fillId="0" borderId="29" xfId="2" applyFont="1" applyBorder="1" applyAlignment="1" applyProtection="1">
      <alignment horizontal="left" vertical="center" wrapText="1"/>
    </xf>
    <xf numFmtId="0" fontId="4" fillId="0" borderId="24" xfId="0" applyFont="1" applyBorder="1" applyAlignment="1" applyProtection="1">
      <alignment horizontal="left" vertical="center" wrapText="1"/>
    </xf>
    <xf numFmtId="0" fontId="4" fillId="0" borderId="25" xfId="0" applyFont="1" applyBorder="1" applyAlignment="1" applyProtection="1">
      <alignment horizontal="left" vertical="center" wrapText="1"/>
    </xf>
    <xf numFmtId="0" fontId="23" fillId="3" borderId="45" xfId="0" applyFont="1" applyFill="1" applyBorder="1" applyAlignment="1" applyProtection="1">
      <alignment horizontal="center" vertical="center" wrapText="1"/>
    </xf>
    <xf numFmtId="38" fontId="4" fillId="0" borderId="25" xfId="2" applyNumberFormat="1" applyFont="1" applyBorder="1" applyAlignment="1" applyProtection="1">
      <alignment horizontal="right" vertical="center"/>
    </xf>
    <xf numFmtId="38" fontId="4" fillId="0" borderId="52" xfId="2" applyNumberFormat="1" applyFont="1" applyBorder="1" applyAlignment="1" applyProtection="1">
      <alignment horizontal="right" vertical="center"/>
    </xf>
    <xf numFmtId="0" fontId="23" fillId="3" borderId="43" xfId="0" applyFont="1" applyFill="1" applyBorder="1" applyAlignment="1" applyProtection="1">
      <alignment horizontal="center" vertical="center" wrapText="1"/>
    </xf>
    <xf numFmtId="0" fontId="23" fillId="3" borderId="26" xfId="0" applyFont="1" applyFill="1" applyBorder="1" applyAlignment="1" applyProtection="1">
      <alignment horizontal="center" vertical="center" wrapText="1"/>
    </xf>
    <xf numFmtId="0" fontId="4" fillId="0" borderId="16" xfId="2" applyFont="1" applyBorder="1" applyProtection="1">
      <alignment vertical="center"/>
    </xf>
    <xf numFmtId="180" fontId="18" fillId="0" borderId="0" xfId="0" applyNumberFormat="1" applyFont="1" applyProtection="1">
      <alignment vertical="center"/>
    </xf>
    <xf numFmtId="0" fontId="23" fillId="0" borderId="0" xfId="0" applyFont="1" applyAlignment="1" applyProtection="1">
      <alignment horizontal="left" vertical="center" wrapText="1"/>
    </xf>
    <xf numFmtId="0" fontId="4" fillId="0" borderId="35" xfId="0" applyFont="1" applyBorder="1" applyAlignment="1" applyProtection="1">
      <alignment horizontal="left" vertical="center" wrapText="1"/>
    </xf>
    <xf numFmtId="0" fontId="4" fillId="0" borderId="9"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185" fontId="18" fillId="0" borderId="9" xfId="1" applyNumberFormat="1" applyFont="1" applyBorder="1" applyAlignment="1" applyProtection="1">
      <alignment horizontal="right" vertical="center"/>
    </xf>
    <xf numFmtId="0" fontId="4" fillId="0" borderId="14" xfId="2" applyFont="1" applyBorder="1" applyProtection="1">
      <alignment vertical="center"/>
    </xf>
    <xf numFmtId="0" fontId="7" fillId="0" borderId="0" xfId="1" applyNumberFormat="1" applyFont="1" applyAlignment="1" applyProtection="1">
      <alignment horizontal="right" vertical="top"/>
    </xf>
    <xf numFmtId="0" fontId="4" fillId="0" borderId="0" xfId="6" applyNumberFormat="1" applyFont="1" applyProtection="1">
      <alignment vertical="center"/>
    </xf>
    <xf numFmtId="0" fontId="4" fillId="0" borderId="0" xfId="1" applyNumberFormat="1" applyFont="1" applyProtection="1">
      <alignment vertical="center"/>
    </xf>
    <xf numFmtId="0" fontId="4" fillId="0" borderId="0" xfId="1" applyNumberFormat="1" applyFont="1" applyAlignment="1" applyProtection="1">
      <alignment vertical="center"/>
    </xf>
    <xf numFmtId="38" fontId="18" fillId="2" borderId="42" xfId="18" applyNumberFormat="1" applyFont="1" applyFill="1" applyBorder="1" applyAlignment="1" applyProtection="1">
      <alignment horizontal="right" vertical="center"/>
      <protection locked="0"/>
    </xf>
    <xf numFmtId="38" fontId="18" fillId="2" borderId="30" xfId="18" applyNumberFormat="1" applyFont="1" applyFill="1" applyBorder="1" applyAlignment="1" applyProtection="1">
      <alignment horizontal="right" vertical="center"/>
      <protection locked="0"/>
    </xf>
    <xf numFmtId="38" fontId="18" fillId="2" borderId="41" xfId="18" applyNumberFormat="1" applyFont="1" applyFill="1" applyBorder="1" applyAlignment="1" applyProtection="1">
      <alignment horizontal="right" vertical="center"/>
      <protection locked="0"/>
    </xf>
    <xf numFmtId="38" fontId="18" fillId="2" borderId="5" xfId="18" applyNumberFormat="1" applyFont="1" applyFill="1" applyBorder="1" applyAlignment="1" applyProtection="1">
      <alignment horizontal="right" vertical="center"/>
      <protection locked="0"/>
    </xf>
    <xf numFmtId="38" fontId="18" fillId="2" borderId="47" xfId="18" applyNumberFormat="1" applyFont="1" applyFill="1" applyBorder="1" applyAlignment="1" applyProtection="1">
      <alignment horizontal="right" vertical="center"/>
      <protection locked="0"/>
    </xf>
    <xf numFmtId="38" fontId="18" fillId="2" borderId="51" xfId="18" applyNumberFormat="1" applyFont="1" applyFill="1" applyBorder="1" applyAlignment="1" applyProtection="1">
      <alignment horizontal="right" vertical="center"/>
      <protection locked="0"/>
    </xf>
    <xf numFmtId="38" fontId="23" fillId="0" borderId="45" xfId="18" applyNumberFormat="1" applyFont="1" applyBorder="1" applyAlignment="1" applyProtection="1">
      <alignment horizontal="right" vertical="center"/>
    </xf>
    <xf numFmtId="38" fontId="18" fillId="0" borderId="43" xfId="18" applyNumberFormat="1" applyFont="1" applyFill="1" applyBorder="1" applyAlignment="1" applyProtection="1">
      <alignment horizontal="right" vertical="center"/>
    </xf>
    <xf numFmtId="38" fontId="18" fillId="0" borderId="43" xfId="18" applyNumberFormat="1" applyFont="1" applyFill="1" applyBorder="1" applyAlignment="1" applyProtection="1">
      <alignment horizontal="right" vertical="center"/>
    </xf>
  </cellXfs>
  <cellStyles count="19">
    <cellStyle name="ハイパーリンク 2" xfId="15" xr:uid="{00000000-0005-0000-0000-000001000000}"/>
    <cellStyle name="桁区切り" xfId="18" builtinId="6"/>
    <cellStyle name="桁区切り 2" xfId="4" xr:uid="{00000000-0005-0000-0000-000002000000}"/>
    <cellStyle name="桁区切り 2 2" xfId="13" xr:uid="{00000000-0005-0000-0000-000003000000}"/>
    <cellStyle name="桁区切り 3" xfId="7" xr:uid="{00000000-0005-0000-0000-000004000000}"/>
    <cellStyle name="桁区切り 4" xfId="16" xr:uid="{00000000-0005-0000-0000-000005000000}"/>
    <cellStyle name="桁区切り 5" xfId="17" xr:uid="{00000000-0005-0000-0000-000006000000}"/>
    <cellStyle name="通貨 2" xfId="9" xr:uid="{00000000-0005-0000-0000-000007000000}"/>
    <cellStyle name="標準" xfId="0" builtinId="0"/>
    <cellStyle name="標準 2" xfId="10" xr:uid="{00000000-0005-0000-0000-000009000000}"/>
    <cellStyle name="標準 3 3" xfId="3" xr:uid="{00000000-0005-0000-0000-00000A000000}"/>
    <cellStyle name="標準 4" xfId="8" xr:uid="{00000000-0005-0000-0000-00000B000000}"/>
    <cellStyle name="標準 5" xfId="2" xr:uid="{00000000-0005-0000-0000-00000C000000}"/>
    <cellStyle name="標準 5 2" xfId="1" xr:uid="{00000000-0005-0000-0000-00000D000000}"/>
    <cellStyle name="標準 5 2 2" xfId="6" xr:uid="{00000000-0005-0000-0000-00000E000000}"/>
    <cellStyle name="標準 5 2 2 2" xfId="12" xr:uid="{00000000-0005-0000-0000-00000F000000}"/>
    <cellStyle name="標準 5 2 2 3" xfId="11" xr:uid="{00000000-0005-0000-0000-000010000000}"/>
    <cellStyle name="標準 8" xfId="14" xr:uid="{00000000-0005-0000-0000-000011000000}"/>
    <cellStyle name="標準 9" xfId="5" xr:uid="{00000000-0005-0000-0000-000012000000}"/>
  </cellStyles>
  <dxfs count="92">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FF99FF"/>
      <color rgb="FF000000"/>
      <color rgb="FFA6A6A6"/>
      <color rgb="FFFFE1FF"/>
      <color rgb="FFE2EFDA"/>
      <color rgb="FFFF0000"/>
      <color rgb="FFEEAAFC"/>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A242"/>
  <sheetViews>
    <sheetView showGridLines="0" tabSelected="1" topLeftCell="B1" zoomScaleNormal="100" workbookViewId="0">
      <selection activeCell="B1" sqref="B1"/>
    </sheetView>
  </sheetViews>
  <sheetFormatPr defaultColWidth="9" defaultRowHeight="13.5" x14ac:dyDescent="0.15"/>
  <cols>
    <col min="1" max="1" width="9" style="276" hidden="1" customWidth="1"/>
    <col min="2" max="3" width="1.625" style="80" customWidth="1"/>
    <col min="4" max="5" width="5.625" style="80" customWidth="1"/>
    <col min="6" max="7" width="6.375" style="80" customWidth="1"/>
    <col min="8" max="8" width="5.625" style="80" customWidth="1"/>
    <col min="9" max="9" width="1.625" style="80" customWidth="1"/>
    <col min="10" max="10" width="7.625" style="80" customWidth="1"/>
    <col min="11" max="14" width="5.625" style="80" customWidth="1"/>
    <col min="15" max="15" width="7.625" style="80" customWidth="1"/>
    <col min="16" max="16" width="8.625" style="80" customWidth="1"/>
    <col min="17" max="17" width="9.625" style="80" customWidth="1"/>
    <col min="18" max="18" width="7.125" style="80" customWidth="1"/>
    <col min="19" max="19" width="9.625" style="80" customWidth="1"/>
    <col min="20" max="20" width="4.625" style="80" customWidth="1"/>
    <col min="21" max="21" width="6.625" style="80" customWidth="1"/>
    <col min="22" max="22" width="9.625" style="80" customWidth="1"/>
    <col min="23" max="23" width="16.125" style="80" customWidth="1"/>
    <col min="24" max="24" width="7.625" style="80" customWidth="1"/>
    <col min="25" max="26" width="1.625" style="80" customWidth="1"/>
    <col min="27" max="27" width="3.625" style="80" customWidth="1"/>
    <col min="28" max="16384" width="9" style="80"/>
  </cols>
  <sheetData>
    <row r="1" spans="1:27" ht="30" customHeight="1" x14ac:dyDescent="0.15">
      <c r="A1" s="305" t="s">
        <v>148</v>
      </c>
      <c r="B1" s="78"/>
      <c r="C1" s="79" t="s">
        <v>72</v>
      </c>
      <c r="D1" s="79"/>
      <c r="U1" s="81"/>
      <c r="V1" s="81"/>
      <c r="W1" s="304" t="s">
        <v>151</v>
      </c>
      <c r="X1" s="82"/>
      <c r="Y1" s="82"/>
      <c r="Z1" s="82"/>
      <c r="AA1" s="83"/>
    </row>
    <row r="2" spans="1:27" ht="15" hidden="1" customHeight="1" x14ac:dyDescent="0.15">
      <c r="A2" s="305" t="s">
        <v>149</v>
      </c>
      <c r="B2" s="78"/>
      <c r="C2" s="84"/>
      <c r="D2" s="84"/>
      <c r="E2" s="84"/>
      <c r="F2" s="84"/>
      <c r="G2" s="84"/>
      <c r="H2" s="84"/>
      <c r="AA2" s="83"/>
    </row>
    <row r="3" spans="1:27" ht="30" customHeight="1" x14ac:dyDescent="0.15">
      <c r="A3" s="306" t="s">
        <v>152</v>
      </c>
      <c r="B3" s="85"/>
      <c r="C3" s="80" t="s">
        <v>70</v>
      </c>
      <c r="AA3" s="83"/>
    </row>
    <row r="4" spans="1:27" ht="5.25" customHeight="1" x14ac:dyDescent="0.15">
      <c r="A4" s="85"/>
      <c r="B4" s="85"/>
      <c r="C4" s="86"/>
      <c r="D4" s="87"/>
      <c r="E4" s="87"/>
      <c r="F4" s="87"/>
      <c r="G4" s="87"/>
      <c r="H4" s="87"/>
      <c r="I4" s="87"/>
      <c r="J4" s="87"/>
      <c r="K4" s="87"/>
      <c r="L4" s="87"/>
      <c r="M4" s="87"/>
      <c r="N4" s="87"/>
      <c r="O4" s="87"/>
      <c r="P4" s="87"/>
      <c r="Q4" s="87"/>
      <c r="R4" s="87"/>
      <c r="S4" s="87"/>
      <c r="T4" s="87"/>
      <c r="U4" s="87"/>
      <c r="V4" s="87"/>
      <c r="W4" s="87"/>
      <c r="X4" s="87"/>
      <c r="Y4" s="87"/>
      <c r="Z4" s="88"/>
    </row>
    <row r="5" spans="1:27" ht="15" customHeight="1" x14ac:dyDescent="0.15">
      <c r="A5" s="85"/>
      <c r="B5" s="89"/>
      <c r="C5" s="90" t="s">
        <v>69</v>
      </c>
      <c r="D5" s="91"/>
      <c r="E5" s="91"/>
      <c r="F5" s="91"/>
      <c r="G5" s="91"/>
      <c r="H5" s="91"/>
      <c r="I5" s="91"/>
      <c r="J5" s="91"/>
      <c r="K5" s="91"/>
      <c r="L5" s="91"/>
      <c r="M5" s="91"/>
      <c r="N5" s="91"/>
      <c r="O5" s="91"/>
      <c r="P5" s="91"/>
      <c r="Q5" s="91"/>
      <c r="R5" s="91"/>
      <c r="S5" s="91"/>
      <c r="T5" s="91"/>
      <c r="U5" s="91"/>
      <c r="V5" s="91"/>
      <c r="W5" s="91"/>
      <c r="X5" s="91"/>
      <c r="Y5" s="91"/>
      <c r="Z5" s="92"/>
    </row>
    <row r="6" spans="1:27" ht="15" customHeight="1" x14ac:dyDescent="0.15">
      <c r="A6" s="85"/>
      <c r="B6" s="85"/>
      <c r="C6" s="90" t="s">
        <v>2</v>
      </c>
      <c r="D6" s="91"/>
      <c r="E6" s="91"/>
      <c r="F6" s="91"/>
      <c r="G6" s="91"/>
      <c r="H6" s="91"/>
      <c r="I6" s="91"/>
      <c r="J6" s="91"/>
      <c r="K6" s="91"/>
      <c r="L6" s="91"/>
      <c r="M6" s="91"/>
      <c r="N6" s="91"/>
      <c r="O6" s="91"/>
      <c r="P6" s="91"/>
      <c r="Q6" s="91"/>
      <c r="R6" s="91"/>
      <c r="S6" s="91"/>
      <c r="T6" s="91"/>
      <c r="U6" s="91"/>
      <c r="V6" s="91"/>
      <c r="W6" s="91"/>
      <c r="X6" s="91"/>
      <c r="Y6" s="91"/>
      <c r="Z6" s="92"/>
    </row>
    <row r="7" spans="1:27" ht="15" customHeight="1" x14ac:dyDescent="0.15">
      <c r="A7" s="85"/>
      <c r="B7" s="85"/>
      <c r="C7" s="90" t="s">
        <v>3</v>
      </c>
      <c r="D7" s="91"/>
      <c r="E7" s="91"/>
      <c r="F7" s="91"/>
      <c r="G7" s="91"/>
      <c r="H7" s="91"/>
      <c r="I7" s="91"/>
      <c r="J7" s="91"/>
      <c r="K7" s="91"/>
      <c r="L7" s="91"/>
      <c r="M7" s="91"/>
      <c r="N7" s="91"/>
      <c r="O7" s="91"/>
      <c r="P7" s="91"/>
      <c r="Q7" s="91"/>
      <c r="R7" s="91"/>
      <c r="S7" s="91"/>
      <c r="T7" s="91"/>
      <c r="U7" s="91"/>
      <c r="V7" s="91"/>
      <c r="W7" s="91"/>
      <c r="X7" s="91"/>
      <c r="Y7" s="91"/>
      <c r="Z7" s="92"/>
    </row>
    <row r="8" spans="1:27" ht="15" hidden="1" customHeight="1" x14ac:dyDescent="0.15">
      <c r="A8" s="85"/>
      <c r="B8" s="85"/>
      <c r="C8" s="90"/>
      <c r="D8" s="91"/>
      <c r="E8" s="91"/>
      <c r="F8" s="91"/>
      <c r="G8" s="91"/>
      <c r="H8" s="91"/>
      <c r="I8" s="91"/>
      <c r="J8" s="91"/>
      <c r="K8" s="91"/>
      <c r="L8" s="91"/>
      <c r="M8" s="91"/>
      <c r="N8" s="91"/>
      <c r="O8" s="91"/>
      <c r="P8" s="91"/>
      <c r="Q8" s="91"/>
      <c r="R8" s="91"/>
      <c r="S8" s="91"/>
      <c r="T8" s="91"/>
      <c r="U8" s="91"/>
      <c r="V8" s="91"/>
      <c r="W8" s="91"/>
      <c r="X8" s="91"/>
      <c r="Y8" s="91"/>
      <c r="Z8" s="92"/>
    </row>
    <row r="9" spans="1:27" ht="5.25" customHeight="1" x14ac:dyDescent="0.15">
      <c r="A9" s="85"/>
      <c r="B9" s="85"/>
      <c r="C9" s="93"/>
      <c r="D9" s="94"/>
      <c r="E9" s="94"/>
      <c r="F9" s="94"/>
      <c r="G9" s="94"/>
      <c r="H9" s="94"/>
      <c r="I9" s="94"/>
      <c r="J9" s="94"/>
      <c r="K9" s="94"/>
      <c r="L9" s="94"/>
      <c r="M9" s="94"/>
      <c r="N9" s="94"/>
      <c r="O9" s="94"/>
      <c r="P9" s="94"/>
      <c r="Q9" s="94"/>
      <c r="R9" s="94"/>
      <c r="S9" s="94"/>
      <c r="T9" s="94"/>
      <c r="U9" s="94"/>
      <c r="V9" s="94"/>
      <c r="W9" s="94"/>
      <c r="X9" s="94"/>
      <c r="Y9" s="94"/>
      <c r="Z9" s="95"/>
    </row>
    <row r="10" spans="1:27" ht="30" customHeight="1" x14ac:dyDescent="0.15">
      <c r="A10" s="85"/>
      <c r="B10" s="85"/>
    </row>
    <row r="11" spans="1:27" ht="15.75" hidden="1" customHeight="1" x14ac:dyDescent="0.15">
      <c r="A11" s="96"/>
      <c r="B11" s="85"/>
    </row>
    <row r="12" spans="1:27" ht="15.75" hidden="1" customHeight="1" x14ac:dyDescent="0.15">
      <c r="A12" s="96"/>
      <c r="B12" s="85"/>
    </row>
    <row r="13" spans="1:27" ht="20.100000000000001" customHeight="1" x14ac:dyDescent="0.15">
      <c r="A13" s="85"/>
      <c r="B13" s="85"/>
      <c r="C13" s="97" t="s">
        <v>15</v>
      </c>
      <c r="D13" s="98"/>
      <c r="E13" s="98"/>
      <c r="F13" s="98"/>
      <c r="G13" s="98"/>
      <c r="H13" s="99"/>
    </row>
    <row r="14" spans="1:27" ht="15" customHeight="1" x14ac:dyDescent="0.15">
      <c r="A14" s="85"/>
      <c r="B14" s="85"/>
      <c r="C14" s="100"/>
      <c r="D14" s="101"/>
      <c r="E14" s="101"/>
      <c r="F14" s="101"/>
      <c r="G14" s="101"/>
      <c r="H14" s="101"/>
      <c r="I14" s="102"/>
      <c r="J14" s="102"/>
      <c r="K14" s="102"/>
      <c r="L14" s="102"/>
      <c r="M14" s="102"/>
      <c r="N14" s="102"/>
      <c r="O14" s="102"/>
      <c r="P14" s="102"/>
      <c r="Q14" s="102"/>
      <c r="R14" s="102"/>
      <c r="S14" s="102"/>
      <c r="T14" s="102"/>
      <c r="U14" s="102"/>
      <c r="V14" s="102"/>
      <c r="W14" s="102"/>
      <c r="X14" s="102"/>
      <c r="Y14" s="102"/>
      <c r="Z14" s="103"/>
    </row>
    <row r="15" spans="1:27" ht="15.75" hidden="1" customHeight="1" x14ac:dyDescent="0.15">
      <c r="A15" s="85"/>
      <c r="B15" s="85"/>
      <c r="C15" s="104"/>
      <c r="D15" s="105"/>
      <c r="E15" s="106"/>
      <c r="F15" s="106"/>
      <c r="G15" s="106"/>
      <c r="H15" s="106"/>
      <c r="I15" s="107"/>
      <c r="J15" s="108"/>
      <c r="K15" s="108"/>
      <c r="L15" s="108"/>
      <c r="M15" s="108"/>
      <c r="N15" s="108"/>
      <c r="O15" s="108"/>
      <c r="P15" s="108"/>
      <c r="Q15" s="108"/>
      <c r="R15" s="108"/>
      <c r="S15" s="108"/>
      <c r="T15" s="108"/>
      <c r="U15" s="108"/>
      <c r="V15" s="108"/>
      <c r="W15" s="108"/>
      <c r="X15" s="108"/>
      <c r="Y15" s="108"/>
      <c r="Z15" s="109"/>
    </row>
    <row r="16" spans="1:27" ht="15.75" hidden="1" customHeight="1" x14ac:dyDescent="0.15">
      <c r="A16" s="85"/>
      <c r="B16" s="85"/>
      <c r="C16" s="104"/>
      <c r="D16" s="105"/>
      <c r="E16" s="110"/>
      <c r="F16" s="110"/>
      <c r="G16" s="110"/>
      <c r="H16" s="110"/>
      <c r="I16" s="107"/>
      <c r="J16" s="111"/>
      <c r="K16" s="111"/>
      <c r="L16" s="111"/>
      <c r="M16" s="111"/>
      <c r="N16" s="111"/>
      <c r="O16" s="111"/>
      <c r="P16" s="111"/>
      <c r="Q16" s="111"/>
      <c r="R16" s="111"/>
      <c r="S16" s="111"/>
      <c r="T16" s="111"/>
      <c r="U16" s="111"/>
      <c r="V16" s="111"/>
      <c r="W16" s="111"/>
      <c r="X16" s="111"/>
      <c r="Y16" s="111"/>
      <c r="Z16" s="109"/>
    </row>
    <row r="17" spans="1:26" ht="15.75" hidden="1" customHeight="1" x14ac:dyDescent="0.15">
      <c r="A17" s="85"/>
      <c r="B17" s="85"/>
      <c r="C17" s="104"/>
      <c r="D17" s="105"/>
      <c r="E17" s="110"/>
      <c r="F17" s="110"/>
      <c r="G17" s="110"/>
      <c r="H17" s="110"/>
      <c r="I17" s="107"/>
      <c r="J17" s="111"/>
      <c r="K17" s="111"/>
      <c r="L17" s="111"/>
      <c r="M17" s="111"/>
      <c r="N17" s="111"/>
      <c r="O17" s="111"/>
      <c r="P17" s="111"/>
      <c r="Q17" s="111"/>
      <c r="R17" s="111"/>
      <c r="S17" s="111"/>
      <c r="T17" s="111"/>
      <c r="U17" s="111"/>
      <c r="V17" s="111"/>
      <c r="W17" s="111"/>
      <c r="X17" s="111"/>
      <c r="Y17" s="111"/>
      <c r="Z17" s="109"/>
    </row>
    <row r="18" spans="1:26" ht="15.75" hidden="1" customHeight="1" x14ac:dyDescent="0.15">
      <c r="A18" s="85"/>
      <c r="B18" s="85"/>
      <c r="C18" s="104"/>
      <c r="D18" s="105"/>
      <c r="E18" s="110"/>
      <c r="F18" s="110"/>
      <c r="G18" s="110"/>
      <c r="H18" s="110"/>
      <c r="I18" s="107"/>
      <c r="J18" s="111"/>
      <c r="K18" s="111"/>
      <c r="L18" s="111"/>
      <c r="M18" s="111"/>
      <c r="N18" s="111"/>
      <c r="O18" s="111"/>
      <c r="P18" s="111"/>
      <c r="Q18" s="111"/>
      <c r="R18" s="111"/>
      <c r="S18" s="111"/>
      <c r="T18" s="111"/>
      <c r="U18" s="111"/>
      <c r="V18" s="111"/>
      <c r="W18" s="111"/>
      <c r="X18" s="111"/>
      <c r="Y18" s="111"/>
      <c r="Z18" s="109"/>
    </row>
    <row r="19" spans="1:26" ht="15.75" hidden="1" customHeight="1" x14ac:dyDescent="0.15">
      <c r="A19" s="85"/>
      <c r="B19" s="85"/>
      <c r="C19" s="104"/>
      <c r="D19" s="105"/>
      <c r="E19" s="110"/>
      <c r="F19" s="110"/>
      <c r="G19" s="110"/>
      <c r="H19" s="110"/>
      <c r="I19" s="107"/>
      <c r="J19" s="111"/>
      <c r="K19" s="111"/>
      <c r="L19" s="111"/>
      <c r="M19" s="111"/>
      <c r="N19" s="111"/>
      <c r="O19" s="111"/>
      <c r="P19" s="111"/>
      <c r="Q19" s="111"/>
      <c r="R19" s="111"/>
      <c r="S19" s="111"/>
      <c r="T19" s="111"/>
      <c r="U19" s="111"/>
      <c r="V19" s="111"/>
      <c r="W19" s="111"/>
      <c r="X19" s="111"/>
      <c r="Y19" s="111"/>
      <c r="Z19" s="109"/>
    </row>
    <row r="20" spans="1:26" ht="20.100000000000001" customHeight="1" x14ac:dyDescent="0.15">
      <c r="A20" s="85">
        <f>IFERROR(IF(TRIM($I20)="",1001,0),3)</f>
        <v>1001</v>
      </c>
      <c r="B20" s="85"/>
      <c r="C20" s="104"/>
      <c r="D20" s="105">
        <v>1</v>
      </c>
      <c r="E20" s="80" t="s">
        <v>16</v>
      </c>
      <c r="I20" s="42"/>
      <c r="J20" s="43"/>
      <c r="K20" s="43"/>
      <c r="L20" s="43"/>
      <c r="M20" s="43"/>
      <c r="N20" s="110"/>
      <c r="O20" s="110"/>
      <c r="P20" s="110"/>
      <c r="Q20" s="110"/>
      <c r="R20" s="110"/>
      <c r="S20" s="110"/>
      <c r="T20" s="110"/>
      <c r="U20" s="110"/>
      <c r="V20" s="110"/>
      <c r="W20" s="110"/>
      <c r="X20" s="110"/>
      <c r="Y20" s="110"/>
      <c r="Z20" s="109"/>
    </row>
    <row r="21" spans="1:26" ht="20.100000000000001" customHeight="1" x14ac:dyDescent="0.15">
      <c r="A21" s="85"/>
      <c r="B21" s="85"/>
      <c r="C21" s="104"/>
      <c r="D21" s="105"/>
      <c r="E21" s="110"/>
      <c r="F21" s="110"/>
      <c r="G21" s="110"/>
      <c r="H21" s="110"/>
      <c r="I21" s="107"/>
      <c r="J21" s="112" t="s">
        <v>67</v>
      </c>
      <c r="K21" s="111"/>
      <c r="L21" s="111"/>
      <c r="M21" s="111"/>
      <c r="N21" s="111"/>
      <c r="O21" s="111"/>
      <c r="P21" s="111"/>
      <c r="Q21" s="111"/>
      <c r="R21" s="111"/>
      <c r="S21" s="111"/>
      <c r="T21" s="111"/>
      <c r="U21" s="111"/>
      <c r="V21" s="111"/>
      <c r="W21" s="111"/>
      <c r="X21" s="111"/>
      <c r="Y21" s="111"/>
      <c r="Z21" s="109"/>
    </row>
    <row r="22" spans="1:26" ht="20.100000000000001" customHeight="1" x14ac:dyDescent="0.15">
      <c r="A22" s="85">
        <f>IFERROR(IF(AND(TRIM($I22)&lt;&gt;"", OR(ISERROR(FIND("@"&amp;LEFT($I22,3)&amp;"@", 都道府県3))=FALSE, ISERROR(FIND("@"&amp;LEFT($I22,4)&amp;"@",都道府県4))=FALSE))=FALSE,1001,0),3)</f>
        <v>1001</v>
      </c>
      <c r="B22" s="85"/>
      <c r="C22" s="104"/>
      <c r="D22" s="105">
        <v>2</v>
      </c>
      <c r="E22" s="80" t="s">
        <v>17</v>
      </c>
      <c r="I22" s="44"/>
      <c r="J22" s="44"/>
      <c r="K22" s="44"/>
      <c r="L22" s="44"/>
      <c r="M22" s="44"/>
      <c r="N22" s="44"/>
      <c r="O22" s="44"/>
      <c r="P22" s="44"/>
      <c r="Q22" s="45"/>
      <c r="R22" s="44"/>
      <c r="S22" s="44"/>
      <c r="T22" s="44"/>
      <c r="U22" s="44"/>
      <c r="V22" s="44"/>
      <c r="W22" s="44"/>
      <c r="X22" s="44"/>
      <c r="Y22" s="44"/>
      <c r="Z22" s="109"/>
    </row>
    <row r="23" spans="1:26" ht="20.100000000000001" customHeight="1" x14ac:dyDescent="0.15">
      <c r="A23" s="85"/>
      <c r="B23" s="85"/>
      <c r="C23" s="104"/>
      <c r="D23" s="105"/>
      <c r="E23" s="110"/>
      <c r="F23" s="110"/>
      <c r="G23" s="110"/>
      <c r="H23" s="110"/>
      <c r="I23" s="107"/>
      <c r="J23" s="112" t="s">
        <v>18</v>
      </c>
      <c r="K23" s="111"/>
      <c r="L23" s="111"/>
      <c r="M23" s="111"/>
      <c r="N23" s="111"/>
      <c r="O23" s="111"/>
      <c r="P23" s="111"/>
      <c r="Q23" s="111"/>
      <c r="R23" s="111"/>
      <c r="S23" s="111"/>
      <c r="T23" s="111"/>
      <c r="U23" s="111"/>
      <c r="V23" s="111"/>
      <c r="W23" s="111"/>
      <c r="X23" s="111"/>
      <c r="Y23" s="111"/>
      <c r="Z23" s="109"/>
    </row>
    <row r="24" spans="1:26" ht="20.100000000000001" customHeight="1" x14ac:dyDescent="0.15">
      <c r="A24" s="85">
        <f>IFERROR(IF(TRIM($I24)="",1001,0),3)</f>
        <v>1001</v>
      </c>
      <c r="B24" s="85"/>
      <c r="C24" s="104"/>
      <c r="D24" s="105">
        <v>3</v>
      </c>
      <c r="E24" s="80" t="s">
        <v>19</v>
      </c>
      <c r="I24" s="39"/>
      <c r="J24" s="39"/>
      <c r="K24" s="39"/>
      <c r="L24" s="39"/>
      <c r="M24" s="39"/>
      <c r="N24" s="39"/>
      <c r="O24" s="39"/>
      <c r="P24" s="39"/>
      <c r="Q24" s="40"/>
      <c r="R24" s="39"/>
      <c r="S24" s="39"/>
      <c r="T24" s="39"/>
      <c r="U24" s="39"/>
      <c r="V24" s="39"/>
      <c r="W24" s="39"/>
      <c r="X24" s="39"/>
      <c r="Y24" s="39"/>
      <c r="Z24" s="109"/>
    </row>
    <row r="25" spans="1:26" ht="20.100000000000001" customHeight="1" x14ac:dyDescent="0.15">
      <c r="A25" s="85"/>
      <c r="B25" s="85"/>
      <c r="C25" s="113"/>
      <c r="D25" s="110"/>
      <c r="E25" s="110"/>
      <c r="F25" s="110"/>
      <c r="G25" s="110"/>
      <c r="H25" s="110"/>
      <c r="I25" s="107"/>
      <c r="J25" s="112" t="s">
        <v>62</v>
      </c>
      <c r="K25" s="111"/>
      <c r="L25" s="111"/>
      <c r="M25" s="111"/>
      <c r="N25" s="111"/>
      <c r="O25" s="111"/>
      <c r="P25" s="111"/>
      <c r="Q25" s="111"/>
      <c r="R25" s="111"/>
      <c r="S25" s="111"/>
      <c r="T25" s="111"/>
      <c r="U25" s="111"/>
      <c r="V25" s="111"/>
      <c r="W25" s="111"/>
      <c r="X25" s="111"/>
      <c r="Y25" s="111"/>
      <c r="Z25" s="109"/>
    </row>
    <row r="26" spans="1:26" ht="20.100000000000001" customHeight="1" x14ac:dyDescent="0.15">
      <c r="A26" s="85">
        <f>IFERROR(IF(TRIM($I26)="",1001,0),3)</f>
        <v>1001</v>
      </c>
      <c r="B26" s="85"/>
      <c r="C26" s="104"/>
      <c r="D26" s="105">
        <v>4</v>
      </c>
      <c r="E26" s="80" t="s">
        <v>20</v>
      </c>
      <c r="I26" s="39"/>
      <c r="J26" s="39"/>
      <c r="K26" s="39"/>
      <c r="L26" s="39"/>
      <c r="M26" s="39"/>
      <c r="N26" s="39"/>
      <c r="O26" s="39"/>
      <c r="P26" s="39"/>
      <c r="Q26" s="40"/>
      <c r="R26" s="39"/>
      <c r="S26" s="39"/>
      <c r="T26" s="39"/>
      <c r="U26" s="39"/>
      <c r="V26" s="39"/>
      <c r="W26" s="39"/>
      <c r="X26" s="39"/>
      <c r="Y26" s="39"/>
      <c r="Z26" s="109"/>
    </row>
    <row r="27" spans="1:26" ht="20.100000000000001" customHeight="1" x14ac:dyDescent="0.15">
      <c r="A27" s="85"/>
      <c r="B27" s="85"/>
      <c r="C27" s="113"/>
      <c r="D27" s="110"/>
      <c r="E27" s="110"/>
      <c r="F27" s="110"/>
      <c r="G27" s="110"/>
      <c r="H27" s="110"/>
      <c r="I27" s="107"/>
      <c r="J27" s="112" t="s">
        <v>63</v>
      </c>
      <c r="K27" s="111"/>
      <c r="L27" s="111"/>
      <c r="M27" s="111"/>
      <c r="N27" s="111"/>
      <c r="O27" s="111"/>
      <c r="P27" s="111"/>
      <c r="Q27" s="114"/>
      <c r="R27" s="111"/>
      <c r="S27" s="111"/>
      <c r="T27" s="111"/>
      <c r="U27" s="111"/>
      <c r="V27" s="111"/>
      <c r="W27" s="111"/>
      <c r="X27" s="111"/>
      <c r="Y27" s="111"/>
      <c r="Z27" s="115"/>
    </row>
    <row r="28" spans="1:26" ht="20.100000000000001" customHeight="1" x14ac:dyDescent="0.15">
      <c r="A28" s="85">
        <f>IFERROR(IF(TRIM($I28)="",1001,0),3)</f>
        <v>1001</v>
      </c>
      <c r="B28" s="85"/>
      <c r="C28" s="104"/>
      <c r="D28" s="105">
        <v>5</v>
      </c>
      <c r="E28" s="80" t="s">
        <v>21</v>
      </c>
      <c r="I28" s="39"/>
      <c r="J28" s="39"/>
      <c r="K28" s="39"/>
      <c r="L28" s="39"/>
      <c r="M28" s="39"/>
      <c r="N28" s="39"/>
      <c r="O28" s="39"/>
      <c r="P28" s="39"/>
      <c r="Q28" s="39"/>
      <c r="R28" s="39"/>
      <c r="S28" s="39"/>
      <c r="T28" s="39"/>
      <c r="U28" s="39"/>
      <c r="V28" s="39"/>
      <c r="W28" s="39"/>
      <c r="X28" s="39"/>
      <c r="Y28" s="39"/>
      <c r="Z28" s="109"/>
    </row>
    <row r="29" spans="1:26" ht="20.100000000000001" customHeight="1" x14ac:dyDescent="0.15">
      <c r="A29" s="85"/>
      <c r="B29" s="85"/>
      <c r="C29" s="113"/>
      <c r="D29" s="110"/>
      <c r="E29" s="110"/>
      <c r="F29" s="110"/>
      <c r="G29" s="110"/>
      <c r="H29" s="110"/>
      <c r="I29" s="107"/>
      <c r="J29" s="112" t="s">
        <v>22</v>
      </c>
      <c r="K29" s="111"/>
      <c r="L29" s="111"/>
      <c r="M29" s="111"/>
      <c r="N29" s="111"/>
      <c r="O29" s="111"/>
      <c r="P29" s="111"/>
      <c r="Q29" s="111"/>
      <c r="R29" s="111"/>
      <c r="S29" s="111"/>
      <c r="T29" s="111"/>
      <c r="U29" s="111"/>
      <c r="V29" s="111"/>
      <c r="W29" s="111"/>
      <c r="X29" s="111"/>
      <c r="Y29" s="111"/>
      <c r="Z29" s="115"/>
    </row>
    <row r="30" spans="1:26" ht="20.100000000000001" customHeight="1" x14ac:dyDescent="0.15">
      <c r="A30" s="85">
        <f>IFERROR(IF(OR(TRIM($I30)="", NOT(OR(IFERROR(SEARCH(" ",$I30),0)&gt;0, IFERROR(SEARCH("　",$I30),0)&gt;0))),1001,0),3)</f>
        <v>1001</v>
      </c>
      <c r="B30" s="85"/>
      <c r="C30" s="104"/>
      <c r="D30" s="105">
        <v>6</v>
      </c>
      <c r="E30" s="80" t="s">
        <v>23</v>
      </c>
      <c r="I30" s="39"/>
      <c r="J30" s="39"/>
      <c r="K30" s="39"/>
      <c r="L30" s="39"/>
      <c r="M30" s="39"/>
      <c r="N30" s="39"/>
      <c r="O30" s="39"/>
      <c r="P30" s="39"/>
      <c r="Q30" s="39"/>
      <c r="R30" s="39"/>
      <c r="S30" s="39"/>
      <c r="T30" s="39"/>
      <c r="U30" s="39"/>
      <c r="V30" s="39"/>
      <c r="W30" s="39"/>
      <c r="X30" s="39"/>
      <c r="Y30" s="39"/>
      <c r="Z30" s="109"/>
    </row>
    <row r="31" spans="1:26" ht="20.100000000000001" customHeight="1" x14ac:dyDescent="0.15">
      <c r="A31" s="85"/>
      <c r="B31" s="85"/>
      <c r="C31" s="113"/>
      <c r="D31" s="110"/>
      <c r="E31" s="110"/>
      <c r="F31" s="110"/>
      <c r="G31" s="110"/>
      <c r="H31" s="110"/>
      <c r="I31" s="116"/>
      <c r="J31" s="112" t="s">
        <v>24</v>
      </c>
      <c r="K31" s="112"/>
      <c r="L31" s="112"/>
      <c r="M31" s="112"/>
      <c r="N31" s="112"/>
      <c r="O31" s="112"/>
      <c r="P31" s="112"/>
      <c r="Q31" s="112"/>
      <c r="R31" s="112"/>
      <c r="S31" s="112"/>
      <c r="T31" s="112"/>
      <c r="U31" s="112"/>
      <c r="V31" s="112"/>
      <c r="W31" s="112"/>
      <c r="X31" s="112"/>
      <c r="Y31" s="112"/>
      <c r="Z31" s="115"/>
    </row>
    <row r="32" spans="1:26" ht="20.100000000000001" customHeight="1" x14ac:dyDescent="0.15">
      <c r="A32" s="85">
        <f>IFERROR(IF(OR(TRIM($I32)="", NOT(OR(IFERROR(SEARCH(" ",$I32),0)&gt;0, IFERROR(SEARCH("　",$I32),0)&gt;0))),1001,0),3)</f>
        <v>1001</v>
      </c>
      <c r="B32" s="85"/>
      <c r="C32" s="104"/>
      <c r="D32" s="105">
        <v>7</v>
      </c>
      <c r="E32" s="80" t="s">
        <v>25</v>
      </c>
      <c r="I32" s="39"/>
      <c r="J32" s="39"/>
      <c r="K32" s="39"/>
      <c r="L32" s="39"/>
      <c r="M32" s="39"/>
      <c r="N32" s="39"/>
      <c r="O32" s="39"/>
      <c r="P32" s="39"/>
      <c r="Q32" s="39"/>
      <c r="R32" s="39"/>
      <c r="S32" s="39"/>
      <c r="T32" s="39"/>
      <c r="U32" s="39"/>
      <c r="V32" s="39"/>
      <c r="W32" s="39"/>
      <c r="X32" s="39"/>
      <c r="Y32" s="39"/>
      <c r="Z32" s="109"/>
    </row>
    <row r="33" spans="1:27" ht="20.100000000000001" customHeight="1" x14ac:dyDescent="0.15">
      <c r="A33" s="85"/>
      <c r="B33" s="85"/>
      <c r="C33" s="113"/>
      <c r="D33" s="110"/>
      <c r="E33" s="110"/>
      <c r="F33" s="110"/>
      <c r="G33" s="110"/>
      <c r="H33" s="110"/>
      <c r="I33" s="116"/>
      <c r="J33" s="112" t="s">
        <v>26</v>
      </c>
      <c r="K33" s="112"/>
      <c r="L33" s="112"/>
      <c r="M33" s="112"/>
      <c r="N33" s="112"/>
      <c r="O33" s="112"/>
      <c r="P33" s="112"/>
      <c r="Q33" s="112"/>
      <c r="R33" s="112"/>
      <c r="S33" s="112"/>
      <c r="T33" s="112"/>
      <c r="U33" s="112"/>
      <c r="V33" s="112"/>
      <c r="W33" s="112"/>
      <c r="X33" s="112"/>
      <c r="Y33" s="112"/>
      <c r="Z33" s="109"/>
    </row>
    <row r="34" spans="1:27" ht="20.100000000000001" customHeight="1" x14ac:dyDescent="0.15">
      <c r="A34" s="85">
        <f>IFERROR(IF(NOT(AND(TRIM($I34)&lt;&gt;"",ISNUMBER(VALUE(SUBSTITUTE($I34,"-",""))), IFERROR(SEARCH("-",$I34),0)&gt;0)),1001,0),3)</f>
        <v>1001</v>
      </c>
      <c r="B34" s="85"/>
      <c r="C34" s="104"/>
      <c r="D34" s="105">
        <v>8</v>
      </c>
      <c r="E34" s="80" t="s">
        <v>27</v>
      </c>
      <c r="I34" s="39"/>
      <c r="J34" s="39"/>
      <c r="K34" s="39"/>
      <c r="L34" s="39"/>
      <c r="M34" s="39"/>
      <c r="O34" s="117" t="s">
        <v>28</v>
      </c>
      <c r="P34" s="1"/>
      <c r="Q34" s="80" t="s">
        <v>29</v>
      </c>
      <c r="Y34" s="111"/>
      <c r="Z34" s="109"/>
    </row>
    <row r="35" spans="1:27" ht="20.100000000000001" customHeight="1" x14ac:dyDescent="0.15">
      <c r="A35" s="85"/>
      <c r="B35" s="85"/>
      <c r="C35" s="113"/>
      <c r="D35" s="110"/>
      <c r="E35" s="110"/>
      <c r="F35" s="110"/>
      <c r="G35" s="110"/>
      <c r="H35" s="110"/>
      <c r="I35" s="107"/>
      <c r="J35" s="112" t="s">
        <v>30</v>
      </c>
      <c r="K35" s="111"/>
      <c r="L35" s="111"/>
      <c r="M35" s="111"/>
      <c r="N35" s="111"/>
      <c r="O35" s="111"/>
      <c r="P35" s="111"/>
      <c r="Q35" s="111"/>
      <c r="R35" s="111"/>
      <c r="S35" s="111"/>
      <c r="T35" s="111"/>
      <c r="U35" s="111"/>
      <c r="V35" s="111"/>
      <c r="W35" s="111"/>
      <c r="X35" s="111"/>
      <c r="Y35" s="111"/>
      <c r="Z35" s="109"/>
    </row>
    <row r="36" spans="1:27" ht="20.100000000000001" customHeight="1" x14ac:dyDescent="0.15">
      <c r="A36" s="85">
        <f>IFERROR(IF(AND(TRIM($I36)&lt;&gt;"", NOT(AND(ISNUMBER(VALUE(SUBSTITUTE($I36,"-",""))), IFERROR(SEARCH("-",$I36),0)&gt;0))),1001,0),3)</f>
        <v>0</v>
      </c>
      <c r="B36" s="85"/>
      <c r="C36" s="104"/>
      <c r="D36" s="105">
        <v>9</v>
      </c>
      <c r="E36" s="80" t="s">
        <v>31</v>
      </c>
      <c r="I36" s="39"/>
      <c r="J36" s="39"/>
      <c r="K36" s="39"/>
      <c r="L36" s="39"/>
      <c r="M36" s="39"/>
      <c r="N36" s="111"/>
      <c r="O36" s="111"/>
      <c r="P36" s="111"/>
      <c r="Q36" s="111"/>
      <c r="R36" s="111"/>
      <c r="S36" s="111"/>
      <c r="T36" s="111"/>
      <c r="U36" s="111"/>
      <c r="V36" s="111"/>
      <c r="W36" s="111"/>
      <c r="X36" s="111"/>
      <c r="Y36" s="111"/>
      <c r="Z36" s="109"/>
    </row>
    <row r="37" spans="1:27" ht="20.100000000000001" customHeight="1" x14ac:dyDescent="0.15">
      <c r="A37" s="85"/>
      <c r="B37" s="85"/>
      <c r="C37" s="113"/>
      <c r="D37" s="110"/>
      <c r="E37" s="110"/>
      <c r="F37" s="110"/>
      <c r="G37" s="110"/>
      <c r="H37" s="110"/>
      <c r="I37" s="107"/>
      <c r="J37" s="112" t="s">
        <v>30</v>
      </c>
      <c r="K37" s="111"/>
      <c r="L37" s="111"/>
      <c r="M37" s="111"/>
      <c r="N37" s="111"/>
      <c r="O37" s="111"/>
      <c r="P37" s="111"/>
      <c r="Q37" s="111"/>
      <c r="R37" s="111"/>
      <c r="S37" s="111"/>
      <c r="T37" s="111"/>
      <c r="U37" s="111"/>
      <c r="V37" s="111"/>
      <c r="W37" s="111"/>
      <c r="X37" s="111"/>
      <c r="Y37" s="111"/>
      <c r="Z37" s="109"/>
    </row>
    <row r="38" spans="1:27" ht="20.100000000000001" customHeight="1" x14ac:dyDescent="0.15">
      <c r="A38" s="85">
        <f>IFERROR(IF(AND(TRIM($I38)&lt;&gt;"", NOT(IFERROR(SEARCH("@",$I38),0)&gt;0)),1001,0),3)</f>
        <v>0</v>
      </c>
      <c r="B38" s="85"/>
      <c r="C38" s="113"/>
      <c r="D38" s="105">
        <v>10</v>
      </c>
      <c r="E38" s="80" t="s">
        <v>32</v>
      </c>
      <c r="I38" s="39"/>
      <c r="J38" s="39"/>
      <c r="K38" s="39"/>
      <c r="L38" s="39"/>
      <c r="M38" s="39"/>
      <c r="N38" s="39"/>
      <c r="O38" s="39"/>
      <c r="P38" s="39"/>
      <c r="Q38" s="41"/>
      <c r="R38" s="39"/>
      <c r="S38" s="39"/>
      <c r="T38" s="39"/>
      <c r="U38" s="39"/>
      <c r="V38" s="39"/>
      <c r="W38" s="39"/>
      <c r="X38" s="39"/>
      <c r="Y38" s="39"/>
      <c r="Z38" s="109"/>
    </row>
    <row r="39" spans="1:27" ht="20.100000000000001" customHeight="1" x14ac:dyDescent="0.15">
      <c r="A39" s="85"/>
      <c r="B39" s="85"/>
      <c r="C39" s="113"/>
      <c r="D39" s="105"/>
      <c r="I39" s="107"/>
      <c r="J39" s="118" t="s">
        <v>65</v>
      </c>
      <c r="K39" s="119"/>
      <c r="L39" s="112"/>
      <c r="M39" s="112"/>
      <c r="N39" s="112"/>
      <c r="O39" s="112"/>
      <c r="P39" s="112"/>
      <c r="Q39" s="120"/>
      <c r="R39" s="112"/>
      <c r="S39" s="112"/>
      <c r="T39" s="112"/>
      <c r="U39" s="112"/>
      <c r="V39" s="112"/>
      <c r="W39" s="112"/>
      <c r="X39" s="112"/>
      <c r="Y39" s="112"/>
      <c r="Z39" s="110"/>
      <c r="AA39" s="121"/>
    </row>
    <row r="40" spans="1:27" ht="20.100000000000001" customHeight="1" x14ac:dyDescent="0.15">
      <c r="A40" s="85">
        <f>IFERROR(IF(AND($I40&lt;&gt;"一致する", $I40&lt;&gt;"一致しない"),1001,0),3)</f>
        <v>0</v>
      </c>
      <c r="B40" s="85"/>
      <c r="C40" s="104"/>
      <c r="D40" s="105">
        <v>11</v>
      </c>
      <c r="E40" s="80" t="s">
        <v>33</v>
      </c>
      <c r="I40" s="39" t="s">
        <v>34</v>
      </c>
      <c r="J40" s="39"/>
      <c r="K40" s="39"/>
      <c r="L40" s="39"/>
      <c r="M40" s="39"/>
      <c r="N40" s="110"/>
      <c r="O40" s="110"/>
      <c r="P40" s="110"/>
      <c r="Q40" s="110"/>
      <c r="R40" s="110"/>
      <c r="S40" s="110"/>
      <c r="T40" s="110"/>
      <c r="U40" s="110"/>
      <c r="V40" s="110"/>
      <c r="W40" s="110"/>
      <c r="X40" s="110"/>
      <c r="Y40" s="110"/>
      <c r="Z40" s="109"/>
      <c r="AA40" s="110"/>
    </row>
    <row r="41" spans="1:27" ht="20.100000000000001" customHeight="1" x14ac:dyDescent="0.15">
      <c r="A41" s="85"/>
      <c r="B41" s="85"/>
      <c r="C41" s="113"/>
      <c r="D41" s="110"/>
      <c r="E41" s="110"/>
      <c r="F41" s="110"/>
      <c r="G41" s="110"/>
      <c r="H41" s="110"/>
      <c r="I41" s="116"/>
      <c r="J41" s="122" t="s">
        <v>58</v>
      </c>
      <c r="K41" s="112"/>
      <c r="L41" s="112"/>
      <c r="M41" s="112"/>
      <c r="N41" s="112"/>
      <c r="O41" s="112"/>
      <c r="P41" s="112"/>
      <c r="Q41" s="112"/>
      <c r="R41" s="112"/>
      <c r="S41" s="112"/>
      <c r="T41" s="112"/>
      <c r="U41" s="112"/>
      <c r="V41" s="112"/>
      <c r="W41" s="112"/>
      <c r="X41" s="112"/>
      <c r="Y41" s="112"/>
      <c r="Z41" s="123"/>
      <c r="AA41" s="110"/>
    </row>
    <row r="42" spans="1:27" ht="20.100000000000001" customHeight="1" x14ac:dyDescent="0.15">
      <c r="A42" s="85"/>
      <c r="B42" s="85"/>
      <c r="C42" s="124"/>
      <c r="D42" s="125"/>
      <c r="E42" s="125"/>
      <c r="F42" s="125"/>
      <c r="G42" s="125"/>
      <c r="H42" s="125"/>
      <c r="I42" s="126"/>
      <c r="J42" s="126"/>
      <c r="K42" s="127"/>
      <c r="L42" s="126"/>
      <c r="M42" s="126"/>
      <c r="N42" s="126"/>
      <c r="O42" s="126"/>
      <c r="P42" s="126"/>
      <c r="Q42" s="126"/>
      <c r="R42" s="126"/>
      <c r="S42" s="126"/>
      <c r="T42" s="126"/>
      <c r="U42" s="126"/>
      <c r="V42" s="126"/>
      <c r="W42" s="126"/>
      <c r="X42" s="126"/>
      <c r="Y42" s="126"/>
      <c r="Z42" s="128"/>
    </row>
    <row r="43" spans="1:27" ht="15" customHeight="1" x14ac:dyDescent="0.15">
      <c r="A43" s="85"/>
      <c r="B43" s="85"/>
      <c r="C43" s="110"/>
      <c r="D43" s="110"/>
      <c r="E43" s="110"/>
      <c r="F43" s="110"/>
      <c r="G43" s="110"/>
      <c r="H43" s="110"/>
      <c r="I43" s="129"/>
      <c r="J43" s="130"/>
      <c r="K43" s="130"/>
      <c r="L43" s="130"/>
      <c r="M43" s="130"/>
      <c r="N43" s="130"/>
      <c r="O43" s="130"/>
      <c r="P43" s="130"/>
      <c r="Q43" s="130"/>
      <c r="R43" s="130"/>
      <c r="S43" s="130"/>
      <c r="T43" s="130"/>
      <c r="U43" s="130"/>
      <c r="V43" s="130"/>
      <c r="W43" s="130"/>
      <c r="X43" s="130"/>
      <c r="Y43" s="130"/>
      <c r="Z43" s="110"/>
    </row>
    <row r="44" spans="1:27" ht="15.75" hidden="1" customHeight="1" x14ac:dyDescent="0.15">
      <c r="A44" s="85"/>
      <c r="B44" s="85"/>
      <c r="C44" s="110"/>
      <c r="D44" s="110"/>
      <c r="E44" s="110"/>
      <c r="F44" s="110"/>
      <c r="G44" s="110"/>
      <c r="H44" s="110"/>
      <c r="I44" s="130"/>
      <c r="J44" s="110"/>
      <c r="K44" s="110"/>
      <c r="L44" s="110"/>
      <c r="M44" s="110"/>
      <c r="N44" s="110"/>
      <c r="O44" s="110"/>
      <c r="P44" s="110"/>
      <c r="Q44" s="110"/>
      <c r="R44" s="110"/>
      <c r="S44" s="110"/>
      <c r="T44" s="110"/>
      <c r="U44" s="110"/>
      <c r="V44" s="110"/>
      <c r="W44" s="110"/>
      <c r="X44" s="110"/>
      <c r="Y44" s="110"/>
      <c r="Z44" s="110"/>
    </row>
    <row r="45" spans="1:27" ht="15.75" hidden="1" customHeight="1" x14ac:dyDescent="0.15">
      <c r="A45" s="85"/>
      <c r="B45" s="85"/>
      <c r="C45" s="110"/>
      <c r="D45" s="110"/>
      <c r="E45" s="110"/>
      <c r="F45" s="110"/>
      <c r="G45" s="110"/>
      <c r="H45" s="110"/>
      <c r="I45" s="130"/>
      <c r="J45" s="110"/>
      <c r="K45" s="110"/>
      <c r="L45" s="110"/>
      <c r="M45" s="110"/>
      <c r="N45" s="110"/>
      <c r="O45" s="110"/>
      <c r="P45" s="110"/>
      <c r="Q45" s="110"/>
      <c r="R45" s="110"/>
      <c r="S45" s="110"/>
      <c r="T45" s="110"/>
      <c r="U45" s="110"/>
      <c r="V45" s="110"/>
      <c r="W45" s="110"/>
      <c r="X45" s="110"/>
      <c r="Y45" s="110"/>
      <c r="Z45" s="110"/>
    </row>
    <row r="46" spans="1:27" ht="15.75" hidden="1" customHeight="1" x14ac:dyDescent="0.15">
      <c r="A46" s="85"/>
      <c r="B46" s="85"/>
      <c r="C46" s="110"/>
      <c r="D46" s="110"/>
      <c r="E46" s="110"/>
      <c r="F46" s="110"/>
      <c r="G46" s="110"/>
      <c r="H46" s="110"/>
      <c r="I46" s="130"/>
      <c r="J46" s="110"/>
      <c r="K46" s="110"/>
      <c r="L46" s="110"/>
      <c r="M46" s="110"/>
      <c r="N46" s="110"/>
      <c r="O46" s="110"/>
      <c r="P46" s="110"/>
      <c r="Q46" s="110"/>
      <c r="R46" s="110"/>
      <c r="S46" s="110"/>
      <c r="T46" s="110"/>
      <c r="U46" s="110"/>
      <c r="V46" s="110"/>
      <c r="W46" s="110"/>
      <c r="X46" s="110"/>
      <c r="Y46" s="110"/>
      <c r="Z46" s="110"/>
    </row>
    <row r="47" spans="1:27" ht="15.75" hidden="1" customHeight="1" x14ac:dyDescent="0.15">
      <c r="A47" s="85"/>
      <c r="B47" s="85"/>
      <c r="C47" s="110"/>
      <c r="D47" s="110"/>
      <c r="E47" s="110"/>
      <c r="F47" s="110"/>
      <c r="G47" s="110"/>
      <c r="H47" s="110"/>
      <c r="I47" s="130"/>
      <c r="J47" s="110"/>
      <c r="K47" s="110"/>
      <c r="L47" s="110"/>
      <c r="M47" s="110"/>
      <c r="N47" s="110"/>
      <c r="O47" s="110"/>
      <c r="P47" s="110"/>
      <c r="Q47" s="110"/>
      <c r="R47" s="110"/>
      <c r="S47" s="110"/>
      <c r="T47" s="110"/>
      <c r="U47" s="110"/>
      <c r="V47" s="110"/>
      <c r="W47" s="110"/>
      <c r="X47" s="110"/>
      <c r="Y47" s="110"/>
      <c r="Z47" s="110"/>
    </row>
    <row r="48" spans="1:27" ht="15.75" hidden="1" customHeight="1" x14ac:dyDescent="0.15">
      <c r="A48" s="85"/>
      <c r="B48" s="85"/>
      <c r="C48" s="110"/>
      <c r="D48" s="110"/>
      <c r="E48" s="110"/>
      <c r="F48" s="110"/>
      <c r="G48" s="110"/>
      <c r="H48" s="110"/>
      <c r="I48" s="130"/>
      <c r="J48" s="110"/>
      <c r="K48" s="110"/>
      <c r="L48" s="110"/>
      <c r="M48" s="110"/>
      <c r="N48" s="110"/>
      <c r="O48" s="110"/>
      <c r="P48" s="110"/>
      <c r="Q48" s="110"/>
      <c r="R48" s="110"/>
      <c r="S48" s="110"/>
      <c r="T48" s="110"/>
      <c r="U48" s="110"/>
      <c r="V48" s="110"/>
      <c r="W48" s="110"/>
      <c r="X48" s="110"/>
      <c r="Y48" s="110"/>
      <c r="Z48" s="110"/>
    </row>
    <row r="49" spans="1:26" ht="15.75" hidden="1" customHeight="1" x14ac:dyDescent="0.15">
      <c r="A49" s="85"/>
      <c r="B49" s="85"/>
      <c r="C49" s="110"/>
      <c r="D49" s="110"/>
      <c r="E49" s="110"/>
      <c r="F49" s="110"/>
      <c r="G49" s="110"/>
      <c r="H49" s="110"/>
      <c r="I49" s="130"/>
      <c r="J49" s="110"/>
      <c r="K49" s="110"/>
      <c r="L49" s="110"/>
      <c r="M49" s="110"/>
      <c r="N49" s="110"/>
      <c r="O49" s="110"/>
      <c r="P49" s="110"/>
      <c r="Q49" s="110"/>
      <c r="R49" s="110"/>
      <c r="S49" s="110"/>
      <c r="T49" s="110"/>
      <c r="U49" s="110"/>
      <c r="V49" s="110"/>
      <c r="W49" s="110"/>
      <c r="X49" s="110"/>
      <c r="Y49" s="110"/>
      <c r="Z49" s="110"/>
    </row>
    <row r="50" spans="1:26" ht="15.75" hidden="1" customHeight="1" x14ac:dyDescent="0.15">
      <c r="A50" s="85"/>
      <c r="B50" s="85"/>
      <c r="C50" s="110"/>
      <c r="D50" s="110"/>
      <c r="E50" s="110"/>
      <c r="F50" s="110"/>
      <c r="G50" s="110"/>
      <c r="H50" s="110"/>
      <c r="I50" s="130"/>
      <c r="J50" s="110"/>
      <c r="K50" s="110"/>
      <c r="L50" s="110"/>
      <c r="M50" s="110"/>
      <c r="N50" s="110"/>
      <c r="O50" s="110"/>
      <c r="P50" s="110"/>
      <c r="Q50" s="110"/>
      <c r="R50" s="110"/>
      <c r="S50" s="110"/>
      <c r="T50" s="110"/>
      <c r="U50" s="110"/>
      <c r="V50" s="110"/>
      <c r="W50" s="110"/>
      <c r="X50" s="110"/>
      <c r="Y50" s="110"/>
      <c r="Z50" s="110"/>
    </row>
    <row r="51" spans="1:26" ht="15.75" hidden="1" customHeight="1" x14ac:dyDescent="0.15">
      <c r="A51" s="85"/>
      <c r="B51" s="85"/>
      <c r="C51" s="110"/>
      <c r="D51" s="110"/>
      <c r="E51" s="110"/>
      <c r="F51" s="110"/>
      <c r="G51" s="110"/>
      <c r="H51" s="110"/>
      <c r="I51" s="130"/>
      <c r="J51" s="110"/>
      <c r="K51" s="110"/>
      <c r="L51" s="110"/>
      <c r="M51" s="110"/>
      <c r="N51" s="110"/>
      <c r="O51" s="110"/>
      <c r="P51" s="110"/>
      <c r="Q51" s="110"/>
      <c r="R51" s="110"/>
      <c r="S51" s="110"/>
      <c r="T51" s="110"/>
      <c r="U51" s="110"/>
      <c r="V51" s="110"/>
      <c r="W51" s="110"/>
      <c r="X51" s="110"/>
      <c r="Y51" s="110"/>
      <c r="Z51" s="110"/>
    </row>
    <row r="52" spans="1:26" ht="15.75" hidden="1" customHeight="1" x14ac:dyDescent="0.15">
      <c r="A52" s="85"/>
      <c r="B52" s="85"/>
      <c r="C52" s="110"/>
      <c r="D52" s="110"/>
      <c r="E52" s="110"/>
      <c r="F52" s="110"/>
      <c r="G52" s="110"/>
      <c r="H52" s="110"/>
      <c r="I52" s="130"/>
      <c r="J52" s="110"/>
      <c r="K52" s="110"/>
      <c r="L52" s="110"/>
      <c r="M52" s="110"/>
      <c r="N52" s="110"/>
      <c r="O52" s="110"/>
      <c r="P52" s="110"/>
      <c r="Q52" s="110"/>
      <c r="R52" s="110"/>
      <c r="S52" s="110"/>
      <c r="T52" s="110"/>
      <c r="U52" s="110"/>
      <c r="V52" s="110"/>
      <c r="W52" s="110"/>
      <c r="X52" s="110"/>
      <c r="Y52" s="110"/>
      <c r="Z52" s="110"/>
    </row>
    <row r="53" spans="1:26" ht="15.75" hidden="1" customHeight="1" x14ac:dyDescent="0.15">
      <c r="A53" s="85"/>
      <c r="B53" s="85"/>
      <c r="C53" s="110"/>
      <c r="D53" s="110"/>
      <c r="E53" s="110"/>
      <c r="F53" s="110"/>
      <c r="G53" s="110"/>
      <c r="H53" s="110"/>
      <c r="I53" s="130"/>
      <c r="J53" s="110"/>
      <c r="K53" s="110"/>
      <c r="L53" s="110"/>
      <c r="M53" s="110"/>
      <c r="N53" s="110"/>
      <c r="O53" s="110"/>
      <c r="P53" s="110"/>
      <c r="Q53" s="110"/>
      <c r="R53" s="110"/>
      <c r="S53" s="110"/>
      <c r="T53" s="110"/>
      <c r="U53" s="110"/>
      <c r="V53" s="110"/>
      <c r="W53" s="110"/>
      <c r="X53" s="110"/>
      <c r="Y53" s="110"/>
      <c r="Z53" s="110"/>
    </row>
    <row r="54" spans="1:26" ht="15.75" hidden="1" customHeight="1" x14ac:dyDescent="0.15">
      <c r="A54" s="85"/>
      <c r="B54" s="85"/>
      <c r="C54" s="110"/>
      <c r="D54" s="110"/>
      <c r="E54" s="110"/>
      <c r="F54" s="110"/>
      <c r="G54" s="110"/>
      <c r="H54" s="110"/>
      <c r="I54" s="130"/>
      <c r="J54" s="110"/>
      <c r="K54" s="110"/>
      <c r="L54" s="110"/>
      <c r="M54" s="110"/>
      <c r="N54" s="110"/>
      <c r="O54" s="110"/>
      <c r="P54" s="110"/>
      <c r="Q54" s="110"/>
      <c r="R54" s="110"/>
      <c r="S54" s="110"/>
      <c r="T54" s="110"/>
      <c r="U54" s="110"/>
      <c r="V54" s="110"/>
      <c r="W54" s="110"/>
      <c r="X54" s="110"/>
      <c r="Y54" s="110"/>
      <c r="Z54" s="110"/>
    </row>
    <row r="55" spans="1:26" ht="15.75" hidden="1" customHeight="1" x14ac:dyDescent="0.15">
      <c r="A55" s="85"/>
      <c r="B55" s="85"/>
      <c r="C55" s="110"/>
      <c r="D55" s="110"/>
      <c r="E55" s="110"/>
      <c r="F55" s="110"/>
      <c r="G55" s="110"/>
      <c r="H55" s="110"/>
      <c r="I55" s="130"/>
      <c r="J55" s="110"/>
      <c r="K55" s="110"/>
      <c r="L55" s="110"/>
      <c r="M55" s="110"/>
      <c r="N55" s="110"/>
      <c r="O55" s="110"/>
      <c r="P55" s="110"/>
      <c r="Q55" s="110"/>
      <c r="R55" s="110"/>
      <c r="S55" s="110"/>
      <c r="T55" s="110"/>
      <c r="U55" s="110"/>
      <c r="V55" s="110"/>
      <c r="W55" s="110"/>
      <c r="X55" s="110"/>
      <c r="Y55" s="110"/>
      <c r="Z55" s="110"/>
    </row>
    <row r="56" spans="1:26" ht="15.75" hidden="1" customHeight="1" x14ac:dyDescent="0.15">
      <c r="A56" s="85"/>
      <c r="B56" s="85"/>
      <c r="C56" s="110"/>
      <c r="D56" s="110"/>
      <c r="E56" s="110"/>
      <c r="F56" s="110"/>
      <c r="G56" s="110"/>
      <c r="H56" s="110"/>
      <c r="I56" s="130"/>
      <c r="J56" s="110"/>
      <c r="K56" s="110"/>
      <c r="L56" s="110"/>
      <c r="M56" s="110"/>
      <c r="N56" s="110"/>
      <c r="O56" s="110"/>
      <c r="P56" s="110"/>
      <c r="Q56" s="110"/>
      <c r="R56" s="110"/>
      <c r="S56" s="110"/>
      <c r="T56" s="110"/>
      <c r="U56" s="110"/>
      <c r="V56" s="110"/>
      <c r="W56" s="110"/>
      <c r="X56" s="110"/>
      <c r="Y56" s="110"/>
      <c r="Z56" s="110"/>
    </row>
    <row r="57" spans="1:26" ht="15.75" hidden="1" customHeight="1" x14ac:dyDescent="0.15">
      <c r="A57" s="85"/>
      <c r="B57" s="85"/>
      <c r="C57" s="110"/>
      <c r="D57" s="110"/>
      <c r="E57" s="110"/>
      <c r="F57" s="110"/>
      <c r="G57" s="110"/>
      <c r="H57" s="110"/>
      <c r="I57" s="130"/>
      <c r="J57" s="110"/>
      <c r="K57" s="110"/>
      <c r="L57" s="110"/>
      <c r="M57" s="110"/>
      <c r="N57" s="110"/>
      <c r="O57" s="110"/>
      <c r="P57" s="110"/>
      <c r="Q57" s="110"/>
      <c r="R57" s="110"/>
      <c r="S57" s="110"/>
      <c r="T57" s="110"/>
      <c r="U57" s="110"/>
      <c r="V57" s="110"/>
      <c r="W57" s="110"/>
      <c r="X57" s="110"/>
      <c r="Y57" s="110"/>
      <c r="Z57" s="110"/>
    </row>
    <row r="58" spans="1:26" ht="15.75" hidden="1" customHeight="1" x14ac:dyDescent="0.15">
      <c r="A58" s="85"/>
      <c r="B58" s="85"/>
      <c r="C58" s="110"/>
      <c r="D58" s="110"/>
      <c r="E58" s="110"/>
      <c r="F58" s="110"/>
      <c r="G58" s="110"/>
      <c r="H58" s="110"/>
      <c r="I58" s="130"/>
      <c r="J58" s="110"/>
      <c r="K58" s="110"/>
      <c r="L58" s="110"/>
      <c r="M58" s="110"/>
      <c r="N58" s="110"/>
      <c r="O58" s="110"/>
      <c r="P58" s="110"/>
      <c r="Q58" s="110"/>
      <c r="R58" s="110"/>
      <c r="S58" s="110"/>
      <c r="T58" s="110"/>
      <c r="U58" s="110"/>
      <c r="V58" s="110"/>
      <c r="W58" s="110"/>
      <c r="X58" s="110"/>
      <c r="Y58" s="110"/>
      <c r="Z58" s="110"/>
    </row>
    <row r="59" spans="1:26" ht="15" customHeight="1" x14ac:dyDescent="0.15">
      <c r="A59" s="85"/>
      <c r="B59" s="85"/>
      <c r="C59" s="110"/>
      <c r="D59" s="110"/>
      <c r="E59" s="110"/>
      <c r="F59" s="110"/>
      <c r="G59" s="110"/>
      <c r="H59" s="110"/>
      <c r="I59" s="130"/>
      <c r="J59" s="110"/>
      <c r="K59" s="110"/>
      <c r="L59" s="110"/>
      <c r="M59" s="110"/>
      <c r="N59" s="110"/>
      <c r="O59" s="110"/>
      <c r="P59" s="110"/>
      <c r="Q59" s="110"/>
      <c r="R59" s="110"/>
      <c r="S59" s="110"/>
      <c r="T59" s="110"/>
      <c r="U59" s="110"/>
      <c r="V59" s="110"/>
      <c r="W59" s="110"/>
      <c r="X59" s="110"/>
      <c r="Y59" s="110"/>
      <c r="Z59" s="110"/>
    </row>
    <row r="60" spans="1:26" ht="20.100000000000001" customHeight="1" x14ac:dyDescent="0.15">
      <c r="A60" s="85"/>
      <c r="B60" s="85"/>
      <c r="C60" s="97" t="s">
        <v>35</v>
      </c>
      <c r="D60" s="98"/>
      <c r="E60" s="98"/>
      <c r="F60" s="98"/>
      <c r="G60" s="98"/>
      <c r="H60" s="99"/>
      <c r="I60" s="131"/>
    </row>
    <row r="61" spans="1:26" ht="15" customHeight="1" x14ac:dyDescent="0.15">
      <c r="A61" s="85"/>
      <c r="B61" s="85"/>
      <c r="C61" s="100"/>
      <c r="D61" s="101"/>
      <c r="E61" s="101"/>
      <c r="F61" s="101"/>
      <c r="G61" s="101"/>
      <c r="H61" s="101"/>
      <c r="I61" s="102"/>
      <c r="J61" s="102"/>
      <c r="K61" s="102"/>
      <c r="L61" s="102"/>
      <c r="M61" s="102"/>
      <c r="N61" s="102"/>
      <c r="O61" s="102"/>
      <c r="P61" s="102"/>
      <c r="Q61" s="102"/>
      <c r="R61" s="102"/>
      <c r="S61" s="102"/>
      <c r="T61" s="102"/>
      <c r="U61" s="102"/>
      <c r="V61" s="102"/>
      <c r="W61" s="102"/>
      <c r="X61" s="102"/>
      <c r="Y61" s="102"/>
      <c r="Z61" s="103"/>
    </row>
    <row r="62" spans="1:26" ht="20.100000000000001" customHeight="1" x14ac:dyDescent="0.15">
      <c r="A62" s="85"/>
      <c r="B62" s="85"/>
      <c r="C62" s="100"/>
      <c r="D62" s="132" t="s">
        <v>36</v>
      </c>
      <c r="E62" s="132"/>
      <c r="F62" s="132"/>
      <c r="G62" s="132"/>
      <c r="H62" s="132"/>
      <c r="I62" s="132"/>
      <c r="J62" s="132"/>
      <c r="K62" s="132"/>
      <c r="L62" s="132"/>
      <c r="M62" s="132"/>
      <c r="N62" s="132"/>
      <c r="O62" s="132"/>
      <c r="P62" s="132"/>
      <c r="Q62" s="132"/>
      <c r="R62" s="132"/>
      <c r="S62" s="132"/>
      <c r="T62" s="132"/>
      <c r="U62" s="132"/>
      <c r="V62" s="132"/>
      <c r="W62" s="132"/>
      <c r="X62" s="132"/>
      <c r="Y62" s="132"/>
      <c r="Z62" s="109"/>
    </row>
    <row r="63" spans="1:26" ht="20.100000000000001" customHeight="1" x14ac:dyDescent="0.15">
      <c r="A63" s="85">
        <f>IFERROR(IF(AND($I63&lt;&gt;"しない", $I63&lt;&gt;"する"),1001,0),3)</f>
        <v>1001</v>
      </c>
      <c r="B63" s="85"/>
      <c r="C63" s="104"/>
      <c r="D63" s="105">
        <v>1</v>
      </c>
      <c r="E63" s="110" t="s">
        <v>37</v>
      </c>
      <c r="F63" s="110"/>
      <c r="G63" s="110"/>
      <c r="H63" s="110"/>
      <c r="I63" s="39"/>
      <c r="J63" s="39"/>
      <c r="K63" s="39"/>
      <c r="L63" s="39"/>
      <c r="M63" s="39"/>
      <c r="N63" s="110"/>
      <c r="O63" s="110"/>
      <c r="P63" s="110"/>
      <c r="Q63" s="110"/>
      <c r="R63" s="110"/>
      <c r="S63" s="110"/>
      <c r="T63" s="110"/>
      <c r="U63" s="110"/>
      <c r="V63" s="110"/>
      <c r="W63" s="110"/>
      <c r="X63" s="110"/>
      <c r="Y63" s="110"/>
      <c r="Z63" s="109"/>
    </row>
    <row r="64" spans="1:26" ht="20.100000000000001" customHeight="1" x14ac:dyDescent="0.15">
      <c r="A64" s="85"/>
      <c r="B64" s="85"/>
      <c r="C64" s="104"/>
      <c r="D64" s="110"/>
      <c r="E64" s="110"/>
      <c r="F64" s="110"/>
      <c r="G64" s="110"/>
      <c r="H64" s="110"/>
      <c r="I64" s="116"/>
      <c r="J64" s="112" t="s">
        <v>5</v>
      </c>
      <c r="K64" s="111"/>
      <c r="L64" s="111"/>
      <c r="M64" s="111"/>
      <c r="N64" s="111"/>
      <c r="O64" s="111"/>
      <c r="P64" s="111"/>
      <c r="Q64" s="111"/>
      <c r="R64" s="111"/>
      <c r="S64" s="111"/>
      <c r="T64" s="111"/>
      <c r="U64" s="111"/>
      <c r="V64" s="111"/>
      <c r="W64" s="111"/>
      <c r="X64" s="111"/>
      <c r="Y64" s="111"/>
      <c r="Z64" s="109"/>
    </row>
    <row r="65" spans="1:26" ht="20.100000000000001" hidden="1" customHeight="1" x14ac:dyDescent="0.15">
      <c r="A65" s="85"/>
      <c r="B65" s="85"/>
      <c r="C65" s="104"/>
      <c r="D65" s="110"/>
      <c r="E65" s="110"/>
      <c r="F65" s="110"/>
      <c r="G65" s="110"/>
      <c r="H65" s="110"/>
      <c r="I65" s="116"/>
      <c r="J65" s="111"/>
      <c r="K65" s="111"/>
      <c r="L65" s="111"/>
      <c r="M65" s="111"/>
      <c r="N65" s="111"/>
      <c r="O65" s="111"/>
      <c r="P65" s="111"/>
      <c r="Q65" s="111"/>
      <c r="R65" s="111"/>
      <c r="S65" s="111"/>
      <c r="T65" s="111"/>
      <c r="U65" s="111"/>
      <c r="V65" s="111"/>
      <c r="W65" s="111"/>
      <c r="X65" s="111"/>
      <c r="Y65" s="111"/>
      <c r="Z65" s="109"/>
    </row>
    <row r="66" spans="1:26" ht="20.100000000000001" hidden="1" customHeight="1" x14ac:dyDescent="0.15">
      <c r="A66" s="85"/>
      <c r="B66" s="85"/>
      <c r="C66" s="104"/>
      <c r="D66" s="110"/>
      <c r="E66" s="110"/>
      <c r="F66" s="110"/>
      <c r="G66" s="110"/>
      <c r="H66" s="110"/>
      <c r="I66" s="116"/>
      <c r="J66" s="111"/>
      <c r="K66" s="111"/>
      <c r="L66" s="111"/>
      <c r="M66" s="111"/>
      <c r="N66" s="111"/>
      <c r="O66" s="111"/>
      <c r="P66" s="111"/>
      <c r="Q66" s="111"/>
      <c r="R66" s="111"/>
      <c r="S66" s="111"/>
      <c r="T66" s="111"/>
      <c r="U66" s="111"/>
      <c r="V66" s="111"/>
      <c r="W66" s="111"/>
      <c r="X66" s="111"/>
      <c r="Y66" s="111"/>
      <c r="Z66" s="109"/>
    </row>
    <row r="67" spans="1:26" ht="20.100000000000001" hidden="1" customHeight="1" x14ac:dyDescent="0.15">
      <c r="A67" s="85"/>
      <c r="B67" s="85"/>
      <c r="C67" s="104"/>
      <c r="D67" s="110"/>
      <c r="E67" s="110"/>
      <c r="F67" s="110"/>
      <c r="G67" s="110"/>
      <c r="H67" s="110"/>
      <c r="I67" s="116"/>
      <c r="J67" s="111"/>
      <c r="K67" s="111"/>
      <c r="L67" s="111"/>
      <c r="M67" s="111"/>
      <c r="N67" s="111"/>
      <c r="O67" s="111"/>
      <c r="P67" s="111"/>
      <c r="Q67" s="111"/>
      <c r="R67" s="111"/>
      <c r="S67" s="111"/>
      <c r="T67" s="111"/>
      <c r="U67" s="111"/>
      <c r="V67" s="111"/>
      <c r="W67" s="111"/>
      <c r="X67" s="111"/>
      <c r="Y67" s="111"/>
      <c r="Z67" s="109"/>
    </row>
    <row r="68" spans="1:26" ht="20.100000000000001" hidden="1" customHeight="1" x14ac:dyDescent="0.15">
      <c r="A68" s="85"/>
      <c r="B68" s="85"/>
      <c r="C68" s="104"/>
      <c r="D68" s="110"/>
      <c r="E68" s="110"/>
      <c r="F68" s="110"/>
      <c r="G68" s="110"/>
      <c r="H68" s="110"/>
      <c r="I68" s="116"/>
      <c r="J68" s="111"/>
      <c r="K68" s="111"/>
      <c r="L68" s="111"/>
      <c r="M68" s="111"/>
      <c r="N68" s="111"/>
      <c r="O68" s="111"/>
      <c r="P68" s="111"/>
      <c r="Q68" s="111"/>
      <c r="R68" s="111"/>
      <c r="S68" s="111"/>
      <c r="T68" s="111"/>
      <c r="U68" s="111"/>
      <c r="V68" s="111"/>
      <c r="W68" s="111"/>
      <c r="X68" s="111"/>
      <c r="Y68" s="111"/>
      <c r="Z68" s="109"/>
    </row>
    <row r="69" spans="1:26" ht="20.100000000000001" customHeight="1" x14ac:dyDescent="0.15">
      <c r="A69" s="85">
        <f>IFERROR(IF(OR(AND($I63="する",TRIM($I69)=""),AND($I63="しない",NOT(ISBLANK($I69)))),1001,0),3)</f>
        <v>0</v>
      </c>
      <c r="B69" s="85"/>
      <c r="C69" s="104"/>
      <c r="D69" s="105">
        <v>2</v>
      </c>
      <c r="E69" s="80" t="s">
        <v>16</v>
      </c>
      <c r="I69" s="42"/>
      <c r="J69" s="43"/>
      <c r="K69" s="43"/>
      <c r="L69" s="43"/>
      <c r="M69" s="43"/>
      <c r="N69" s="110"/>
      <c r="O69" s="110"/>
      <c r="P69" s="110"/>
      <c r="Q69" s="110"/>
      <c r="R69" s="110"/>
      <c r="S69" s="110"/>
      <c r="T69" s="110"/>
      <c r="U69" s="110"/>
      <c r="V69" s="110"/>
      <c r="W69" s="110"/>
      <c r="X69" s="110"/>
      <c r="Y69" s="110"/>
      <c r="Z69" s="109"/>
    </row>
    <row r="70" spans="1:26" ht="20.100000000000001" customHeight="1" x14ac:dyDescent="0.15">
      <c r="A70" s="85"/>
      <c r="B70" s="85"/>
      <c r="C70" s="104"/>
      <c r="D70" s="105"/>
      <c r="E70" s="110"/>
      <c r="F70" s="110"/>
      <c r="G70" s="110"/>
      <c r="H70" s="110"/>
      <c r="I70" s="107"/>
      <c r="J70" s="112" t="s">
        <v>67</v>
      </c>
      <c r="K70" s="111"/>
      <c r="L70" s="111"/>
      <c r="M70" s="111"/>
      <c r="N70" s="111"/>
      <c r="O70" s="111"/>
      <c r="P70" s="111"/>
      <c r="Q70" s="111"/>
      <c r="R70" s="111"/>
      <c r="S70" s="111"/>
      <c r="T70" s="111"/>
      <c r="U70" s="111"/>
      <c r="V70" s="111"/>
      <c r="W70" s="111"/>
      <c r="X70" s="111"/>
      <c r="Y70" s="111"/>
      <c r="Z70" s="109"/>
    </row>
    <row r="71" spans="1:26" ht="20.100000000000001" customHeight="1" x14ac:dyDescent="0.15">
      <c r="A71" s="85">
        <f>IFERROR(IF(OR(AND($I63="する",AND($I71&lt;&gt;"", OR(ISERROR(FIND("@"&amp;LEFT($I71,3)&amp;"@", 都道府県3))=FALSE, ISERROR(FIND("@"&amp;LEFT($I71,4)&amp;"@",都道府県4))=FALSE))=FALSE),AND($I63="しない",NOT(ISBLANK($I71)))),1001,0),3)</f>
        <v>0</v>
      </c>
      <c r="B71" s="85"/>
      <c r="C71" s="104"/>
      <c r="D71" s="105">
        <v>3</v>
      </c>
      <c r="E71" s="80" t="s">
        <v>17</v>
      </c>
      <c r="I71" s="44"/>
      <c r="J71" s="44"/>
      <c r="K71" s="44"/>
      <c r="L71" s="44"/>
      <c r="M71" s="44"/>
      <c r="N71" s="44"/>
      <c r="O71" s="44"/>
      <c r="P71" s="44"/>
      <c r="Q71" s="45"/>
      <c r="R71" s="44"/>
      <c r="S71" s="44"/>
      <c r="T71" s="44"/>
      <c r="U71" s="44"/>
      <c r="V71" s="44"/>
      <c r="W71" s="44"/>
      <c r="X71" s="44"/>
      <c r="Y71" s="44"/>
      <c r="Z71" s="109"/>
    </row>
    <row r="72" spans="1:26" ht="20.100000000000001" customHeight="1" x14ac:dyDescent="0.15">
      <c r="A72" s="85"/>
      <c r="B72" s="85"/>
      <c r="C72" s="104"/>
      <c r="D72" s="105"/>
      <c r="E72" s="110"/>
      <c r="F72" s="110"/>
      <c r="G72" s="110"/>
      <c r="H72" s="110"/>
      <c r="I72" s="107"/>
      <c r="J72" s="112" t="s">
        <v>18</v>
      </c>
      <c r="K72" s="111"/>
      <c r="L72" s="111"/>
      <c r="M72" s="111"/>
      <c r="N72" s="111"/>
      <c r="O72" s="111"/>
      <c r="P72" s="111"/>
      <c r="Q72" s="111"/>
      <c r="R72" s="111"/>
      <c r="S72" s="111"/>
      <c r="T72" s="111"/>
      <c r="U72" s="111"/>
      <c r="V72" s="111"/>
      <c r="W72" s="111"/>
      <c r="X72" s="111"/>
      <c r="Y72" s="111"/>
      <c r="Z72" s="109"/>
    </row>
    <row r="73" spans="1:26" ht="20.100000000000001" customHeight="1" x14ac:dyDescent="0.15">
      <c r="A73" s="85">
        <f>IFERROR(IF(OR(AND($I63="する",TRIM($I73)=""),AND($I63="しない",NOT(ISBLANK($I73)))),1001,0),3)</f>
        <v>0</v>
      </c>
      <c r="B73" s="85"/>
      <c r="C73" s="104"/>
      <c r="D73" s="105">
        <v>4</v>
      </c>
      <c r="E73" s="80" t="s">
        <v>19</v>
      </c>
      <c r="I73" s="39"/>
      <c r="J73" s="39"/>
      <c r="K73" s="39"/>
      <c r="L73" s="39"/>
      <c r="M73" s="39"/>
      <c r="N73" s="39"/>
      <c r="O73" s="39"/>
      <c r="P73" s="39"/>
      <c r="Q73" s="40"/>
      <c r="R73" s="39"/>
      <c r="S73" s="39"/>
      <c r="T73" s="39"/>
      <c r="U73" s="39"/>
      <c r="V73" s="39"/>
      <c r="W73" s="39"/>
      <c r="X73" s="39"/>
      <c r="Y73" s="39"/>
      <c r="Z73" s="109"/>
    </row>
    <row r="74" spans="1:26" ht="30" customHeight="1" x14ac:dyDescent="0.15">
      <c r="A74" s="85"/>
      <c r="B74" s="85"/>
      <c r="C74" s="113"/>
      <c r="D74" s="110"/>
      <c r="I74" s="107"/>
      <c r="J74" s="133" t="s">
        <v>128</v>
      </c>
      <c r="K74" s="133"/>
      <c r="L74" s="133"/>
      <c r="M74" s="133"/>
      <c r="N74" s="133"/>
      <c r="O74" s="133"/>
      <c r="P74" s="133"/>
      <c r="Q74" s="133"/>
      <c r="R74" s="133"/>
      <c r="S74" s="133"/>
      <c r="T74" s="133"/>
      <c r="U74" s="133"/>
      <c r="V74" s="133"/>
      <c r="W74" s="133"/>
      <c r="X74" s="133"/>
      <c r="Y74" s="133"/>
      <c r="Z74" s="109"/>
    </row>
    <row r="75" spans="1:26" ht="20.100000000000001" customHeight="1" x14ac:dyDescent="0.15">
      <c r="A75" s="85">
        <f>IFERROR(IF(OR(AND($I63="する",TRIM($I75)=""),AND($I63="しない",NOT(ISBLANK($I75)))),1001,0),3)</f>
        <v>0</v>
      </c>
      <c r="B75" s="85"/>
      <c r="C75" s="104"/>
      <c r="D75" s="105">
        <v>5</v>
      </c>
      <c r="E75" s="80" t="s">
        <v>20</v>
      </c>
      <c r="I75" s="39"/>
      <c r="J75" s="39"/>
      <c r="K75" s="39"/>
      <c r="L75" s="39"/>
      <c r="M75" s="39"/>
      <c r="N75" s="39"/>
      <c r="O75" s="39"/>
      <c r="P75" s="39"/>
      <c r="Q75" s="39"/>
      <c r="R75" s="39"/>
      <c r="S75" s="39"/>
      <c r="T75" s="39"/>
      <c r="U75" s="39"/>
      <c r="V75" s="39"/>
      <c r="W75" s="39"/>
      <c r="X75" s="39"/>
      <c r="Y75" s="39"/>
      <c r="Z75" s="109"/>
    </row>
    <row r="76" spans="1:26" ht="30" customHeight="1" x14ac:dyDescent="0.15">
      <c r="A76" s="85"/>
      <c r="B76" s="85"/>
      <c r="C76" s="113"/>
      <c r="D76" s="110"/>
      <c r="E76" s="110"/>
      <c r="F76" s="110"/>
      <c r="G76" s="110"/>
      <c r="H76" s="110"/>
      <c r="I76" s="107"/>
      <c r="J76" s="133" t="s">
        <v>71</v>
      </c>
      <c r="K76" s="133"/>
      <c r="L76" s="133"/>
      <c r="M76" s="133"/>
      <c r="N76" s="133"/>
      <c r="O76" s="133"/>
      <c r="P76" s="133"/>
      <c r="Q76" s="133"/>
      <c r="R76" s="133"/>
      <c r="S76" s="133"/>
      <c r="T76" s="133"/>
      <c r="U76" s="133"/>
      <c r="V76" s="133"/>
      <c r="W76" s="133"/>
      <c r="X76" s="133"/>
      <c r="Y76" s="133"/>
      <c r="Z76" s="109"/>
    </row>
    <row r="77" spans="1:26" ht="20.100000000000001" customHeight="1" x14ac:dyDescent="0.15">
      <c r="A77" s="85">
        <f>IFERROR(IF(OR(AND($I63="する",TRIM($I77)=""),AND($I63="しない",NOT(ISBLANK($I77)))),1001,0),3)</f>
        <v>0</v>
      </c>
      <c r="B77" s="85"/>
      <c r="C77" s="104"/>
      <c r="D77" s="105">
        <v>6</v>
      </c>
      <c r="E77" s="80" t="s">
        <v>38</v>
      </c>
      <c r="I77" s="39"/>
      <c r="J77" s="39"/>
      <c r="K77" s="39"/>
      <c r="L77" s="39"/>
      <c r="M77" s="39"/>
      <c r="N77" s="39"/>
      <c r="O77" s="39"/>
      <c r="P77" s="39"/>
      <c r="Q77" s="39"/>
      <c r="R77" s="39"/>
      <c r="S77" s="39"/>
      <c r="T77" s="39"/>
      <c r="U77" s="39"/>
      <c r="V77" s="39"/>
      <c r="W77" s="39"/>
      <c r="X77" s="39"/>
      <c r="Y77" s="39"/>
      <c r="Z77" s="109"/>
    </row>
    <row r="78" spans="1:26" ht="20.100000000000001" customHeight="1" x14ac:dyDescent="0.15">
      <c r="A78" s="85"/>
      <c r="B78" s="85"/>
      <c r="C78" s="113"/>
      <c r="D78" s="110"/>
      <c r="E78" s="110"/>
      <c r="F78" s="110"/>
      <c r="G78" s="110"/>
      <c r="H78" s="110"/>
      <c r="I78" s="107"/>
      <c r="J78" s="122" t="s">
        <v>39</v>
      </c>
      <c r="K78" s="111"/>
      <c r="L78" s="111"/>
      <c r="M78" s="111"/>
      <c r="N78" s="111"/>
      <c r="O78" s="111"/>
      <c r="P78" s="111"/>
      <c r="Q78" s="111"/>
      <c r="R78" s="111"/>
      <c r="S78" s="111"/>
      <c r="T78" s="111"/>
      <c r="U78" s="111"/>
      <c r="V78" s="111"/>
      <c r="W78" s="111"/>
      <c r="X78" s="111"/>
      <c r="Y78" s="111"/>
      <c r="Z78" s="109"/>
    </row>
    <row r="79" spans="1:26" ht="20.100000000000001" customHeight="1" x14ac:dyDescent="0.15">
      <c r="A79" s="85">
        <f>IFERROR(IF(OR(AND($I63="する",OR(TRIM($I79)="", NOT(OR(IFERROR(SEARCH(" ",$I79),0)&gt;0, IFERROR(SEARCH("　",$I79),0)&gt;0)))),AND($I63="しない",NOT(ISBLANK($I79)))),1001,0),3)</f>
        <v>0</v>
      </c>
      <c r="B79" s="85"/>
      <c r="C79" s="104"/>
      <c r="D79" s="105">
        <v>7</v>
      </c>
      <c r="E79" s="80" t="s">
        <v>40</v>
      </c>
      <c r="I79" s="39"/>
      <c r="J79" s="39"/>
      <c r="K79" s="39"/>
      <c r="L79" s="39"/>
      <c r="M79" s="39"/>
      <c r="N79" s="39"/>
      <c r="O79" s="39"/>
      <c r="P79" s="39"/>
      <c r="Q79" s="39"/>
      <c r="R79" s="39"/>
      <c r="S79" s="39"/>
      <c r="T79" s="39"/>
      <c r="U79" s="39"/>
      <c r="V79" s="39"/>
      <c r="W79" s="39"/>
      <c r="X79" s="39"/>
      <c r="Y79" s="39"/>
      <c r="Z79" s="109"/>
    </row>
    <row r="80" spans="1:26" ht="20.100000000000001" customHeight="1" x14ac:dyDescent="0.15">
      <c r="A80" s="85"/>
      <c r="B80" s="85"/>
      <c r="C80" s="113"/>
      <c r="D80" s="110"/>
      <c r="E80" s="134" t="s">
        <v>41</v>
      </c>
      <c r="F80" s="110"/>
      <c r="G80" s="110"/>
      <c r="H80" s="110"/>
      <c r="I80" s="116"/>
      <c r="J80" s="112" t="s">
        <v>24</v>
      </c>
      <c r="K80" s="112"/>
      <c r="L80" s="112"/>
      <c r="M80" s="112"/>
      <c r="N80" s="112"/>
      <c r="O80" s="112"/>
      <c r="P80" s="112"/>
      <c r="Q80" s="112"/>
      <c r="R80" s="112"/>
      <c r="S80" s="112"/>
      <c r="T80" s="112"/>
      <c r="U80" s="112"/>
      <c r="V80" s="112"/>
      <c r="W80" s="112"/>
      <c r="X80" s="112"/>
      <c r="Y80" s="112"/>
      <c r="Z80" s="109"/>
    </row>
    <row r="81" spans="1:27" ht="20.100000000000001" customHeight="1" x14ac:dyDescent="0.15">
      <c r="A81" s="85">
        <f>IFERROR(IF(OR(AND($I63="する",OR(TRIM($I81)="", NOT(OR(IFERROR(SEARCH(" ",$I81),0)&gt;0, IFERROR(SEARCH("　",$I81),0)&gt;0)))),AND($I63="しない",NOT(ISBLANK($I81)))),1001,0),3)</f>
        <v>0</v>
      </c>
      <c r="B81" s="85"/>
      <c r="C81" s="104"/>
      <c r="D81" s="105">
        <v>8</v>
      </c>
      <c r="E81" s="80" t="s">
        <v>40</v>
      </c>
      <c r="I81" s="39"/>
      <c r="J81" s="39"/>
      <c r="K81" s="39"/>
      <c r="L81" s="39"/>
      <c r="M81" s="39"/>
      <c r="N81" s="39"/>
      <c r="O81" s="39"/>
      <c r="P81" s="39"/>
      <c r="Q81" s="39"/>
      <c r="R81" s="39"/>
      <c r="S81" s="39"/>
      <c r="T81" s="39"/>
      <c r="U81" s="39"/>
      <c r="V81" s="39"/>
      <c r="W81" s="39"/>
      <c r="X81" s="39"/>
      <c r="Y81" s="39"/>
      <c r="Z81" s="109"/>
    </row>
    <row r="82" spans="1:27" ht="20.100000000000001" customHeight="1" x14ac:dyDescent="0.15">
      <c r="A82" s="85"/>
      <c r="B82" s="85"/>
      <c r="C82" s="113"/>
      <c r="D82" s="110"/>
      <c r="E82" s="110"/>
      <c r="F82" s="110"/>
      <c r="G82" s="110"/>
      <c r="H82" s="110"/>
      <c r="I82" s="116"/>
      <c r="J82" s="112" t="s">
        <v>26</v>
      </c>
      <c r="K82" s="112"/>
      <c r="L82" s="112"/>
      <c r="M82" s="112"/>
      <c r="N82" s="112"/>
      <c r="O82" s="112"/>
      <c r="P82" s="112"/>
      <c r="Q82" s="112"/>
      <c r="R82" s="112"/>
      <c r="S82" s="112"/>
      <c r="T82" s="112"/>
      <c r="U82" s="112"/>
      <c r="V82" s="112"/>
      <c r="W82" s="112"/>
      <c r="X82" s="112"/>
      <c r="Y82" s="112"/>
      <c r="Z82" s="109"/>
    </row>
    <row r="83" spans="1:27" ht="20.100000000000001" customHeight="1" x14ac:dyDescent="0.15">
      <c r="A83" s="85">
        <f>IFERROR(IF(OR(AND($I63="する",NOT(AND(TRIM($I83)&lt;&gt;"",ISNUMBER(VALUE(SUBSTITUTE($I83,"-",""))),IFERROR(SEARCH("-",$I83),0)&gt;0))), AND($I63="しない",NOT(ISBLANK($I83)))),1001,0),3)</f>
        <v>0</v>
      </c>
      <c r="B83" s="85"/>
      <c r="C83" s="104"/>
      <c r="D83" s="105">
        <v>9</v>
      </c>
      <c r="E83" s="80" t="s">
        <v>27</v>
      </c>
      <c r="I83" s="39"/>
      <c r="J83" s="39"/>
      <c r="K83" s="39"/>
      <c r="L83" s="39"/>
      <c r="M83" s="39"/>
      <c r="O83" s="117" t="s">
        <v>28</v>
      </c>
      <c r="P83" s="1"/>
      <c r="Q83" s="80" t="s">
        <v>29</v>
      </c>
      <c r="Y83" s="111"/>
      <c r="Z83" s="109"/>
    </row>
    <row r="84" spans="1:27" ht="20.100000000000001" customHeight="1" x14ac:dyDescent="0.15">
      <c r="A84" s="85">
        <f>IFERROR(IF(AND($I63="しない",NOT(ISBLANK($P83))),1001,0),3)</f>
        <v>0</v>
      </c>
      <c r="B84" s="85"/>
      <c r="C84" s="113"/>
      <c r="D84" s="110"/>
      <c r="E84" s="110"/>
      <c r="F84" s="110"/>
      <c r="G84" s="110"/>
      <c r="H84" s="110"/>
      <c r="I84" s="107"/>
      <c r="J84" s="112" t="s">
        <v>30</v>
      </c>
      <c r="K84" s="111"/>
      <c r="L84" s="111"/>
      <c r="M84" s="111"/>
      <c r="N84" s="111"/>
      <c r="O84" s="111"/>
      <c r="P84" s="111"/>
      <c r="Q84" s="111"/>
      <c r="R84" s="111"/>
      <c r="S84" s="111"/>
      <c r="T84" s="111"/>
      <c r="U84" s="111"/>
      <c r="V84" s="111"/>
      <c r="W84" s="111"/>
      <c r="X84" s="111"/>
      <c r="Y84" s="111"/>
      <c r="Z84" s="109"/>
    </row>
    <row r="85" spans="1:27" ht="20.100000000000001" customHeight="1" x14ac:dyDescent="0.15">
      <c r="A85" s="85">
        <f>IFERROR(IF(OR(AND($I63="する",AND(TRIM($I85)&lt;&gt;"",NOT(AND(ISNUMBER(VALUE(SUBSTITUTE($I85,"-",""))),IFERROR(SEARCH("-",$I85),0)&gt;0)))), AND($I63="しない",NOT(ISBLANK($I85)))),1001,0),3)</f>
        <v>0</v>
      </c>
      <c r="B85" s="85"/>
      <c r="C85" s="104"/>
      <c r="D85" s="105">
        <v>10</v>
      </c>
      <c r="E85" s="80" t="s">
        <v>31</v>
      </c>
      <c r="I85" s="39"/>
      <c r="J85" s="39"/>
      <c r="K85" s="39"/>
      <c r="L85" s="39"/>
      <c r="M85" s="39"/>
      <c r="N85" s="111"/>
      <c r="O85" s="111"/>
      <c r="P85" s="111"/>
      <c r="Q85" s="111"/>
      <c r="R85" s="111"/>
      <c r="S85" s="111"/>
      <c r="T85" s="111"/>
      <c r="U85" s="111"/>
      <c r="V85" s="111"/>
      <c r="W85" s="111"/>
      <c r="X85" s="111"/>
      <c r="Y85" s="111"/>
      <c r="Z85" s="109"/>
    </row>
    <row r="86" spans="1:27" ht="20.100000000000001" customHeight="1" x14ac:dyDescent="0.15">
      <c r="A86" s="85"/>
      <c r="B86" s="85"/>
      <c r="C86" s="113"/>
      <c r="D86" s="110"/>
      <c r="E86" s="110"/>
      <c r="F86" s="110"/>
      <c r="G86" s="110"/>
      <c r="H86" s="110"/>
      <c r="I86" s="107"/>
      <c r="J86" s="112" t="s">
        <v>30</v>
      </c>
      <c r="K86" s="111"/>
      <c r="L86" s="111"/>
      <c r="M86" s="111"/>
      <c r="N86" s="111"/>
      <c r="O86" s="111"/>
      <c r="P86" s="111"/>
      <c r="Q86" s="111"/>
      <c r="R86" s="111"/>
      <c r="S86" s="111"/>
      <c r="T86" s="111"/>
      <c r="U86" s="111"/>
      <c r="V86" s="111"/>
      <c r="W86" s="111"/>
      <c r="X86" s="111"/>
      <c r="Y86" s="111"/>
      <c r="Z86" s="109"/>
    </row>
    <row r="87" spans="1:27" ht="20.100000000000001" customHeight="1" x14ac:dyDescent="0.15">
      <c r="A87" s="85">
        <f>IFERROR(IF(OR(AND($I63="する",AND(TRIM($I87)&lt;&gt;"",NOT(IFERROR(SEARCH("@",$I87),0)&gt;0))),AND($I63="しない",NOT(ISBLANK($I87)))),1001,0),3)</f>
        <v>0</v>
      </c>
      <c r="B87" s="85"/>
      <c r="C87" s="113"/>
      <c r="D87" s="105">
        <v>11</v>
      </c>
      <c r="E87" s="80" t="s">
        <v>32</v>
      </c>
      <c r="I87" s="39"/>
      <c r="J87" s="39"/>
      <c r="K87" s="39"/>
      <c r="L87" s="39"/>
      <c r="M87" s="39"/>
      <c r="N87" s="39"/>
      <c r="O87" s="39"/>
      <c r="P87" s="39"/>
      <c r="Q87" s="41"/>
      <c r="R87" s="39"/>
      <c r="S87" s="39"/>
      <c r="T87" s="39"/>
      <c r="U87" s="39"/>
      <c r="V87" s="39"/>
      <c r="W87" s="39"/>
      <c r="X87" s="39"/>
      <c r="Y87" s="39"/>
      <c r="Z87" s="109"/>
    </row>
    <row r="88" spans="1:27" ht="20.100000000000001" customHeight="1" x14ac:dyDescent="0.15">
      <c r="A88" s="85"/>
      <c r="B88" s="85"/>
      <c r="C88" s="113"/>
      <c r="D88" s="105"/>
      <c r="I88" s="107"/>
      <c r="J88" s="118" t="s">
        <v>65</v>
      </c>
      <c r="K88" s="135"/>
      <c r="L88" s="111"/>
      <c r="M88" s="111"/>
      <c r="N88" s="111"/>
      <c r="O88" s="111"/>
      <c r="P88" s="111"/>
      <c r="Q88" s="136"/>
      <c r="R88" s="111"/>
      <c r="S88" s="111"/>
      <c r="T88" s="111"/>
      <c r="U88" s="111"/>
      <c r="V88" s="111"/>
      <c r="W88" s="111"/>
      <c r="X88" s="111"/>
      <c r="Y88" s="111"/>
      <c r="Z88" s="110"/>
      <c r="AA88" s="121"/>
    </row>
    <row r="89" spans="1:27" ht="20.100000000000001" customHeight="1" x14ac:dyDescent="0.15">
      <c r="A89" s="85"/>
      <c r="B89" s="85"/>
      <c r="C89" s="124"/>
      <c r="D89" s="125"/>
      <c r="E89" s="125"/>
      <c r="F89" s="125"/>
      <c r="G89" s="125"/>
      <c r="H89" s="125"/>
      <c r="I89" s="137"/>
      <c r="J89" s="138"/>
      <c r="K89" s="139"/>
      <c r="L89" s="138"/>
      <c r="M89" s="138"/>
      <c r="N89" s="138"/>
      <c r="O89" s="138"/>
      <c r="P89" s="138"/>
      <c r="Q89" s="140"/>
      <c r="R89" s="138"/>
      <c r="S89" s="138"/>
      <c r="T89" s="138"/>
      <c r="U89" s="138"/>
      <c r="V89" s="138"/>
      <c r="W89" s="138"/>
      <c r="X89" s="138"/>
      <c r="Y89" s="138"/>
      <c r="Z89" s="125"/>
      <c r="AA89" s="121"/>
    </row>
    <row r="90" spans="1:27" ht="20.100000000000001" customHeight="1" x14ac:dyDescent="0.15">
      <c r="A90" s="85"/>
      <c r="B90" s="85"/>
      <c r="C90" s="110"/>
      <c r="D90" s="110"/>
      <c r="E90" s="110"/>
      <c r="F90" s="110"/>
      <c r="G90" s="110"/>
      <c r="H90" s="110"/>
      <c r="I90" s="129"/>
      <c r="J90" s="110"/>
      <c r="K90" s="141"/>
      <c r="L90" s="110"/>
      <c r="M90" s="110"/>
      <c r="N90" s="110"/>
      <c r="O90" s="110"/>
      <c r="P90" s="110"/>
      <c r="Q90" s="110"/>
      <c r="R90" s="110"/>
      <c r="S90" s="110"/>
      <c r="T90" s="110"/>
      <c r="U90" s="110"/>
      <c r="V90" s="110"/>
      <c r="W90" s="110"/>
      <c r="X90" s="110"/>
      <c r="Y90" s="110"/>
      <c r="Z90" s="110"/>
    </row>
    <row r="91" spans="1:27" ht="15.75" hidden="1" customHeight="1" x14ac:dyDescent="0.15">
      <c r="A91" s="85"/>
      <c r="B91" s="85"/>
      <c r="C91" s="110"/>
      <c r="D91" s="110"/>
      <c r="E91" s="110"/>
      <c r="F91" s="110"/>
      <c r="G91" s="110"/>
      <c r="H91" s="110"/>
      <c r="I91" s="129"/>
      <c r="J91" s="110"/>
      <c r="K91" s="141"/>
      <c r="L91" s="110"/>
      <c r="M91" s="110"/>
      <c r="N91" s="110"/>
      <c r="O91" s="110"/>
      <c r="P91" s="110"/>
      <c r="Q91" s="110"/>
      <c r="R91" s="110"/>
      <c r="S91" s="110"/>
      <c r="T91" s="110"/>
      <c r="U91" s="110"/>
      <c r="V91" s="110"/>
      <c r="W91" s="110"/>
      <c r="X91" s="110"/>
      <c r="Y91" s="110"/>
      <c r="Z91" s="110"/>
    </row>
    <row r="92" spans="1:27" ht="15.75" hidden="1" customHeight="1" x14ac:dyDescent="0.15">
      <c r="A92" s="85"/>
      <c r="B92" s="85"/>
      <c r="C92" s="110"/>
      <c r="D92" s="110"/>
      <c r="E92" s="110"/>
      <c r="F92" s="110"/>
      <c r="G92" s="110"/>
      <c r="H92" s="110"/>
      <c r="I92" s="129"/>
      <c r="J92" s="110"/>
      <c r="K92" s="141"/>
      <c r="L92" s="110"/>
      <c r="M92" s="110"/>
      <c r="N92" s="110"/>
      <c r="O92" s="110"/>
      <c r="P92" s="110"/>
      <c r="Q92" s="110"/>
      <c r="R92" s="110"/>
      <c r="S92" s="110"/>
      <c r="T92" s="110"/>
      <c r="U92" s="110"/>
      <c r="V92" s="110"/>
      <c r="W92" s="110"/>
      <c r="X92" s="110"/>
      <c r="Y92" s="110"/>
      <c r="Z92" s="110"/>
    </row>
    <row r="93" spans="1:27" ht="15.75" hidden="1" customHeight="1" x14ac:dyDescent="0.15">
      <c r="A93" s="85"/>
      <c r="B93" s="85"/>
      <c r="C93" s="110"/>
      <c r="D93" s="110"/>
      <c r="E93" s="110"/>
      <c r="F93" s="110"/>
      <c r="G93" s="110"/>
      <c r="H93" s="110"/>
      <c r="I93" s="129"/>
      <c r="J93" s="110"/>
      <c r="K93" s="141"/>
      <c r="L93" s="110"/>
      <c r="M93" s="110"/>
      <c r="N93" s="110"/>
      <c r="O93" s="110"/>
      <c r="P93" s="110"/>
      <c r="Q93" s="110"/>
      <c r="R93" s="110"/>
      <c r="S93" s="110"/>
      <c r="T93" s="110"/>
      <c r="U93" s="110"/>
      <c r="V93" s="110"/>
      <c r="W93" s="110"/>
      <c r="X93" s="110"/>
      <c r="Y93" s="110"/>
      <c r="Z93" s="110"/>
    </row>
    <row r="94" spans="1:27" ht="15.75" hidden="1" customHeight="1" x14ac:dyDescent="0.15">
      <c r="A94" s="85"/>
      <c r="B94" s="85"/>
      <c r="C94" s="110"/>
      <c r="D94" s="110"/>
      <c r="E94" s="110"/>
      <c r="F94" s="110"/>
      <c r="G94" s="110"/>
      <c r="H94" s="110"/>
      <c r="I94" s="129"/>
      <c r="J94" s="110"/>
      <c r="K94" s="141"/>
      <c r="L94" s="110"/>
      <c r="M94" s="110"/>
      <c r="N94" s="110"/>
      <c r="O94" s="110"/>
      <c r="P94" s="110"/>
      <c r="Q94" s="110"/>
      <c r="R94" s="110"/>
      <c r="S94" s="110"/>
      <c r="T94" s="110"/>
      <c r="U94" s="110"/>
      <c r="V94" s="110"/>
      <c r="W94" s="110"/>
      <c r="X94" s="110"/>
      <c r="Y94" s="110"/>
      <c r="Z94" s="110"/>
    </row>
    <row r="95" spans="1:27" ht="15.75" hidden="1" customHeight="1" x14ac:dyDescent="0.15">
      <c r="A95" s="85"/>
      <c r="B95" s="85"/>
      <c r="C95" s="110"/>
      <c r="D95" s="110"/>
      <c r="E95" s="110"/>
      <c r="F95" s="110"/>
      <c r="G95" s="110"/>
      <c r="H95" s="110"/>
      <c r="I95" s="129"/>
      <c r="J95" s="110"/>
      <c r="K95" s="141"/>
      <c r="L95" s="110"/>
      <c r="M95" s="110"/>
      <c r="N95" s="110"/>
      <c r="O95" s="110"/>
      <c r="P95" s="110"/>
      <c r="Q95" s="110"/>
      <c r="R95" s="110"/>
      <c r="S95" s="110"/>
      <c r="T95" s="110"/>
      <c r="U95" s="110"/>
      <c r="V95" s="110"/>
      <c r="W95" s="110"/>
      <c r="X95" s="110"/>
      <c r="Y95" s="110"/>
      <c r="Z95" s="110"/>
    </row>
    <row r="96" spans="1:27" ht="15.75" hidden="1" customHeight="1" x14ac:dyDescent="0.15">
      <c r="A96" s="85"/>
      <c r="B96" s="85"/>
      <c r="C96" s="110"/>
      <c r="D96" s="110"/>
      <c r="E96" s="110"/>
      <c r="F96" s="110"/>
      <c r="G96" s="110"/>
      <c r="H96" s="110"/>
      <c r="I96" s="129"/>
      <c r="J96" s="110"/>
      <c r="K96" s="141"/>
      <c r="L96" s="110"/>
      <c r="M96" s="110"/>
      <c r="N96" s="110"/>
      <c r="O96" s="110"/>
      <c r="P96" s="110"/>
      <c r="Q96" s="110"/>
      <c r="R96" s="110"/>
      <c r="S96" s="110"/>
      <c r="T96" s="110"/>
      <c r="U96" s="110"/>
      <c r="V96" s="110"/>
      <c r="W96" s="110"/>
      <c r="X96" s="110"/>
      <c r="Y96" s="110"/>
      <c r="Z96" s="110"/>
    </row>
    <row r="97" spans="1:26" ht="15.75" hidden="1" customHeight="1" x14ac:dyDescent="0.15">
      <c r="A97" s="85"/>
      <c r="B97" s="85"/>
      <c r="C97" s="110"/>
      <c r="D97" s="110"/>
      <c r="E97" s="110"/>
      <c r="F97" s="110"/>
      <c r="G97" s="110"/>
      <c r="H97" s="110"/>
      <c r="I97" s="129"/>
      <c r="J97" s="110"/>
      <c r="K97" s="141"/>
      <c r="L97" s="110"/>
      <c r="M97" s="110"/>
      <c r="N97" s="110"/>
      <c r="O97" s="110"/>
      <c r="P97" s="110"/>
      <c r="Q97" s="110"/>
      <c r="R97" s="110"/>
      <c r="S97" s="110"/>
      <c r="T97" s="110"/>
      <c r="U97" s="110"/>
      <c r="V97" s="110"/>
      <c r="W97" s="110"/>
      <c r="X97" s="110"/>
      <c r="Y97" s="110"/>
      <c r="Z97" s="110"/>
    </row>
    <row r="98" spans="1:26" ht="15.75" hidden="1" customHeight="1" x14ac:dyDescent="0.15">
      <c r="A98" s="85"/>
      <c r="B98" s="85"/>
      <c r="C98" s="110"/>
      <c r="D98" s="110"/>
      <c r="E98" s="110"/>
      <c r="F98" s="110"/>
      <c r="G98" s="110"/>
      <c r="H98" s="110"/>
      <c r="I98" s="129"/>
      <c r="J98" s="110"/>
      <c r="K98" s="141"/>
      <c r="L98" s="110"/>
      <c r="M98" s="110"/>
      <c r="N98" s="110"/>
      <c r="O98" s="110"/>
      <c r="P98" s="110"/>
      <c r="Q98" s="110"/>
      <c r="R98" s="110"/>
      <c r="S98" s="110"/>
      <c r="T98" s="110"/>
      <c r="U98" s="110"/>
      <c r="V98" s="110"/>
      <c r="W98" s="110"/>
      <c r="X98" s="110"/>
      <c r="Y98" s="110"/>
      <c r="Z98" s="110"/>
    </row>
    <row r="99" spans="1:26" ht="15.75" hidden="1" customHeight="1" x14ac:dyDescent="0.15">
      <c r="A99" s="85"/>
      <c r="B99" s="85"/>
      <c r="C99" s="110"/>
      <c r="D99" s="110"/>
      <c r="E99" s="110"/>
      <c r="F99" s="110"/>
      <c r="G99" s="110"/>
      <c r="H99" s="110"/>
      <c r="I99" s="129"/>
      <c r="J99" s="110"/>
      <c r="K99" s="141"/>
      <c r="L99" s="110"/>
      <c r="M99" s="110"/>
      <c r="N99" s="110"/>
      <c r="O99" s="110"/>
      <c r="P99" s="110"/>
      <c r="Q99" s="110"/>
      <c r="R99" s="110"/>
      <c r="S99" s="110"/>
      <c r="T99" s="110"/>
      <c r="U99" s="110"/>
      <c r="V99" s="110"/>
      <c r="W99" s="110"/>
      <c r="X99" s="110"/>
      <c r="Y99" s="110"/>
      <c r="Z99" s="110"/>
    </row>
    <row r="100" spans="1:26" ht="15.75" hidden="1" customHeight="1" x14ac:dyDescent="0.15">
      <c r="A100" s="85"/>
      <c r="B100" s="85"/>
      <c r="C100" s="110"/>
      <c r="D100" s="110"/>
      <c r="E100" s="110"/>
      <c r="F100" s="110"/>
      <c r="G100" s="110"/>
      <c r="H100" s="110"/>
      <c r="I100" s="129"/>
      <c r="J100" s="110"/>
      <c r="K100" s="141"/>
      <c r="L100" s="110"/>
      <c r="M100" s="110"/>
      <c r="N100" s="110"/>
      <c r="O100" s="110"/>
      <c r="P100" s="110"/>
      <c r="Q100" s="110"/>
      <c r="R100" s="110"/>
      <c r="S100" s="110"/>
      <c r="T100" s="110"/>
      <c r="U100" s="110"/>
      <c r="V100" s="110"/>
      <c r="W100" s="110"/>
      <c r="X100" s="110"/>
      <c r="Y100" s="110"/>
      <c r="Z100" s="110"/>
    </row>
    <row r="101" spans="1:26" ht="15.75" hidden="1" customHeight="1" x14ac:dyDescent="0.15">
      <c r="A101" s="85"/>
      <c r="B101" s="85"/>
      <c r="C101" s="110"/>
      <c r="D101" s="110"/>
      <c r="E101" s="110"/>
      <c r="F101" s="110"/>
      <c r="G101" s="110"/>
      <c r="H101" s="110"/>
      <c r="I101" s="129"/>
      <c r="J101" s="110"/>
      <c r="K101" s="141"/>
      <c r="L101" s="110"/>
      <c r="M101" s="110"/>
      <c r="N101" s="110"/>
      <c r="O101" s="110"/>
      <c r="P101" s="110"/>
      <c r="Q101" s="110"/>
      <c r="R101" s="110"/>
      <c r="S101" s="110"/>
      <c r="T101" s="110"/>
      <c r="U101" s="110"/>
      <c r="V101" s="110"/>
      <c r="W101" s="110"/>
      <c r="X101" s="110"/>
      <c r="Y101" s="110"/>
      <c r="Z101" s="110"/>
    </row>
    <row r="102" spans="1:26" ht="15.75" hidden="1" customHeight="1" x14ac:dyDescent="0.15">
      <c r="A102" s="85"/>
      <c r="B102" s="85"/>
      <c r="C102" s="110"/>
      <c r="D102" s="110"/>
      <c r="E102" s="110"/>
      <c r="F102" s="110"/>
      <c r="G102" s="110"/>
      <c r="H102" s="110"/>
      <c r="I102" s="129"/>
      <c r="J102" s="110"/>
      <c r="K102" s="141"/>
      <c r="L102" s="110"/>
      <c r="M102" s="110"/>
      <c r="N102" s="110"/>
      <c r="O102" s="110"/>
      <c r="P102" s="110"/>
      <c r="Q102" s="110"/>
      <c r="R102" s="110"/>
      <c r="S102" s="110"/>
      <c r="T102" s="110"/>
      <c r="U102" s="110"/>
      <c r="V102" s="110"/>
      <c r="W102" s="110"/>
      <c r="X102" s="110"/>
      <c r="Y102" s="110"/>
      <c r="Z102" s="110"/>
    </row>
    <row r="103" spans="1:26" ht="15.75" hidden="1" customHeight="1" x14ac:dyDescent="0.15">
      <c r="A103" s="85"/>
      <c r="B103" s="85"/>
      <c r="C103" s="110"/>
      <c r="D103" s="110"/>
      <c r="E103" s="110"/>
      <c r="F103" s="110"/>
      <c r="G103" s="110"/>
      <c r="H103" s="110"/>
      <c r="I103" s="129"/>
      <c r="J103" s="110"/>
      <c r="K103" s="141"/>
      <c r="L103" s="110"/>
      <c r="M103" s="110"/>
      <c r="N103" s="110"/>
      <c r="O103" s="110"/>
      <c r="P103" s="110"/>
      <c r="Q103" s="110"/>
      <c r="R103" s="110"/>
      <c r="S103" s="110"/>
      <c r="T103" s="110"/>
      <c r="U103" s="110"/>
      <c r="V103" s="110"/>
      <c r="W103" s="110"/>
      <c r="X103" s="110"/>
      <c r="Y103" s="110"/>
      <c r="Z103" s="110"/>
    </row>
    <row r="104" spans="1:26" ht="15.75" hidden="1" customHeight="1" x14ac:dyDescent="0.15">
      <c r="A104" s="85"/>
      <c r="B104" s="85"/>
      <c r="C104" s="110"/>
      <c r="D104" s="110"/>
      <c r="E104" s="110"/>
      <c r="F104" s="110"/>
      <c r="G104" s="110"/>
      <c r="H104" s="110"/>
      <c r="I104" s="129"/>
      <c r="J104" s="110"/>
      <c r="K104" s="141"/>
      <c r="L104" s="110"/>
      <c r="M104" s="110"/>
      <c r="N104" s="110"/>
      <c r="O104" s="110"/>
      <c r="P104" s="110"/>
      <c r="Q104" s="110"/>
      <c r="R104" s="110"/>
      <c r="S104" s="110"/>
      <c r="T104" s="110"/>
      <c r="U104" s="110"/>
      <c r="V104" s="110"/>
      <c r="W104" s="110"/>
      <c r="X104" s="110"/>
      <c r="Y104" s="110"/>
      <c r="Z104" s="110"/>
    </row>
    <row r="105" spans="1:26" ht="15.75" hidden="1" customHeight="1" x14ac:dyDescent="0.15">
      <c r="A105" s="85"/>
      <c r="B105" s="85"/>
      <c r="C105" s="110"/>
      <c r="D105" s="110"/>
      <c r="E105" s="110"/>
      <c r="F105" s="110"/>
      <c r="G105" s="110"/>
      <c r="H105" s="110"/>
      <c r="I105" s="129"/>
      <c r="J105" s="110"/>
      <c r="K105" s="141"/>
      <c r="L105" s="110"/>
      <c r="M105" s="110"/>
      <c r="N105" s="110"/>
      <c r="O105" s="110"/>
      <c r="P105" s="110"/>
      <c r="Q105" s="110"/>
      <c r="R105" s="110"/>
      <c r="S105" s="110"/>
      <c r="T105" s="110"/>
      <c r="U105" s="110"/>
      <c r="V105" s="110"/>
      <c r="W105" s="110"/>
      <c r="X105" s="110"/>
      <c r="Y105" s="110"/>
      <c r="Z105" s="110"/>
    </row>
    <row r="106" spans="1:26" ht="15.75" hidden="1" customHeight="1" x14ac:dyDescent="0.15">
      <c r="A106" s="85"/>
      <c r="B106" s="85"/>
      <c r="C106" s="110"/>
      <c r="D106" s="110"/>
      <c r="E106" s="110"/>
      <c r="F106" s="110"/>
      <c r="G106" s="110"/>
      <c r="H106" s="110"/>
      <c r="I106" s="129"/>
      <c r="J106" s="110"/>
      <c r="K106" s="141"/>
      <c r="L106" s="110"/>
      <c r="M106" s="110"/>
      <c r="N106" s="110"/>
      <c r="O106" s="110"/>
      <c r="P106" s="110"/>
      <c r="Q106" s="110"/>
      <c r="R106" s="110"/>
      <c r="S106" s="110"/>
      <c r="T106" s="110"/>
      <c r="U106" s="110"/>
      <c r="V106" s="110"/>
      <c r="W106" s="110"/>
      <c r="X106" s="110"/>
      <c r="Y106" s="110"/>
      <c r="Z106" s="110"/>
    </row>
    <row r="107" spans="1:26" ht="15.75" hidden="1" customHeight="1" x14ac:dyDescent="0.15">
      <c r="A107" s="85"/>
      <c r="B107" s="85"/>
      <c r="C107" s="110"/>
      <c r="D107" s="110"/>
      <c r="E107" s="110"/>
      <c r="F107" s="110"/>
      <c r="G107" s="110"/>
      <c r="H107" s="110"/>
      <c r="I107" s="129"/>
      <c r="J107" s="110"/>
      <c r="K107" s="141"/>
      <c r="L107" s="110"/>
      <c r="M107" s="110"/>
      <c r="N107" s="110"/>
      <c r="O107" s="110"/>
      <c r="P107" s="110"/>
      <c r="Q107" s="110"/>
      <c r="R107" s="110"/>
      <c r="S107" s="110"/>
      <c r="T107" s="110"/>
      <c r="U107" s="110"/>
      <c r="V107" s="110"/>
      <c r="W107" s="110"/>
      <c r="X107" s="110"/>
      <c r="Y107" s="110"/>
      <c r="Z107" s="110"/>
    </row>
    <row r="108" spans="1:26" ht="20.100000000000001" customHeight="1" x14ac:dyDescent="0.15">
      <c r="A108" s="85"/>
      <c r="B108" s="85"/>
      <c r="C108" s="110"/>
      <c r="D108" s="110"/>
      <c r="E108" s="110"/>
      <c r="F108" s="110"/>
      <c r="G108" s="110"/>
      <c r="H108" s="110"/>
      <c r="I108" s="129"/>
      <c r="J108" s="110"/>
      <c r="K108" s="141"/>
      <c r="L108" s="110"/>
      <c r="M108" s="110"/>
      <c r="N108" s="110"/>
      <c r="O108" s="110"/>
      <c r="P108" s="110"/>
      <c r="Q108" s="110"/>
      <c r="R108" s="110"/>
      <c r="S108" s="110"/>
      <c r="T108" s="110"/>
      <c r="U108" s="110"/>
      <c r="V108" s="110"/>
      <c r="W108" s="110"/>
      <c r="X108" s="110"/>
      <c r="Y108" s="110"/>
      <c r="Z108" s="110"/>
    </row>
    <row r="109" spans="1:26" ht="20.100000000000001" customHeight="1" x14ac:dyDescent="0.15">
      <c r="A109" s="85"/>
      <c r="B109" s="85"/>
      <c r="C109" s="97" t="s">
        <v>42</v>
      </c>
      <c r="D109" s="98"/>
      <c r="E109" s="98"/>
      <c r="F109" s="98"/>
      <c r="G109" s="98"/>
      <c r="H109" s="99"/>
      <c r="Q109" s="142"/>
    </row>
    <row r="110" spans="1:26" ht="15" customHeight="1" x14ac:dyDescent="0.15">
      <c r="A110" s="85"/>
      <c r="B110" s="85"/>
      <c r="C110" s="143"/>
      <c r="D110" s="144"/>
      <c r="E110" s="144"/>
      <c r="F110" s="144"/>
      <c r="G110" s="144"/>
      <c r="H110" s="144"/>
      <c r="I110" s="145"/>
      <c r="J110" s="102"/>
      <c r="K110" s="145"/>
      <c r="L110" s="102"/>
      <c r="M110" s="102"/>
      <c r="N110" s="102"/>
      <c r="O110" s="102"/>
      <c r="P110" s="102"/>
      <c r="Q110" s="146"/>
      <c r="R110" s="102"/>
      <c r="S110" s="102"/>
      <c r="T110" s="102"/>
      <c r="U110" s="102"/>
      <c r="V110" s="102"/>
      <c r="W110" s="102"/>
      <c r="X110" s="102"/>
      <c r="Y110" s="102"/>
      <c r="Z110" s="103"/>
    </row>
    <row r="111" spans="1:26" ht="30" customHeight="1" x14ac:dyDescent="0.15">
      <c r="A111" s="85"/>
      <c r="B111" s="85"/>
      <c r="C111" s="143"/>
      <c r="D111" s="147" t="s">
        <v>60</v>
      </c>
      <c r="E111" s="147"/>
      <c r="F111" s="147"/>
      <c r="G111" s="147"/>
      <c r="H111" s="147"/>
      <c r="I111" s="147"/>
      <c r="J111" s="147"/>
      <c r="K111" s="147"/>
      <c r="L111" s="147"/>
      <c r="M111" s="147"/>
      <c r="N111" s="147"/>
      <c r="O111" s="147"/>
      <c r="P111" s="147"/>
      <c r="Q111" s="147"/>
      <c r="R111" s="147"/>
      <c r="S111" s="147"/>
      <c r="T111" s="147"/>
      <c r="U111" s="147"/>
      <c r="V111" s="147"/>
      <c r="W111" s="147"/>
      <c r="X111" s="147"/>
      <c r="Y111" s="147"/>
      <c r="Z111" s="109"/>
    </row>
    <row r="112" spans="1:26" ht="20.100000000000001" customHeight="1" x14ac:dyDescent="0.15">
      <c r="A112" s="85"/>
      <c r="B112" s="85"/>
      <c r="C112" s="104"/>
      <c r="D112" s="105">
        <v>1</v>
      </c>
      <c r="E112" s="80" t="s">
        <v>43</v>
      </c>
      <c r="I112" s="39"/>
      <c r="J112" s="39"/>
      <c r="K112" s="39"/>
      <c r="L112" s="39"/>
      <c r="M112" s="39"/>
      <c r="N112" s="39"/>
      <c r="O112" s="39"/>
      <c r="P112" s="39"/>
      <c r="Q112" s="57"/>
      <c r="R112" s="39"/>
      <c r="S112" s="39"/>
      <c r="T112" s="39"/>
      <c r="U112" s="39"/>
      <c r="V112" s="39"/>
      <c r="W112" s="39"/>
      <c r="X112" s="39"/>
      <c r="Y112" s="39"/>
      <c r="Z112" s="109"/>
    </row>
    <row r="113" spans="1:26" ht="20.100000000000001" customHeight="1" x14ac:dyDescent="0.15">
      <c r="A113" s="85"/>
      <c r="B113" s="85"/>
      <c r="C113" s="104"/>
      <c r="D113" s="105"/>
      <c r="E113" s="110"/>
      <c r="F113" s="110"/>
      <c r="G113" s="110"/>
      <c r="H113" s="110"/>
      <c r="I113" s="116"/>
      <c r="J113" s="112" t="s">
        <v>44</v>
      </c>
      <c r="K113" s="135"/>
      <c r="L113" s="111"/>
      <c r="M113" s="111"/>
      <c r="N113" s="111"/>
      <c r="O113" s="111"/>
      <c r="P113" s="111"/>
      <c r="Q113" s="148"/>
      <c r="R113" s="111"/>
      <c r="S113" s="111"/>
      <c r="T113" s="111"/>
      <c r="U113" s="111"/>
      <c r="V113" s="111"/>
      <c r="W113" s="111"/>
      <c r="X113" s="111"/>
      <c r="Y113" s="111"/>
      <c r="Z113" s="109"/>
    </row>
    <row r="114" spans="1:26" ht="20.100000000000001" customHeight="1" x14ac:dyDescent="0.15">
      <c r="A114" s="85">
        <f>IFERROR(IF(AND(TRIM($I114)&lt;&gt;"", NOT(OR(IFERROR(SEARCH(" ",$I114),0)&gt;0, IFERROR(SEARCH("　",$I114),0)&gt;0))),1001,0),3)</f>
        <v>0</v>
      </c>
      <c r="B114" s="85"/>
      <c r="C114" s="104"/>
      <c r="D114" s="105">
        <f>D112+1</f>
        <v>2</v>
      </c>
      <c r="E114" s="80" t="s">
        <v>45</v>
      </c>
      <c r="I114" s="39"/>
      <c r="J114" s="39"/>
      <c r="K114" s="39"/>
      <c r="L114" s="39"/>
      <c r="M114" s="39"/>
      <c r="N114" s="39"/>
      <c r="O114" s="39"/>
      <c r="P114" s="39"/>
      <c r="Q114" s="39"/>
      <c r="R114" s="39"/>
      <c r="S114" s="39"/>
      <c r="T114" s="39"/>
      <c r="U114" s="39"/>
      <c r="V114" s="39"/>
      <c r="W114" s="39"/>
      <c r="X114" s="39"/>
      <c r="Y114" s="39"/>
      <c r="Z114" s="109"/>
    </row>
    <row r="115" spans="1:26" ht="20.100000000000001" customHeight="1" x14ac:dyDescent="0.15">
      <c r="A115" s="85"/>
      <c r="B115" s="85"/>
      <c r="C115" s="104"/>
      <c r="D115" s="105"/>
      <c r="E115" s="110"/>
      <c r="F115" s="110"/>
      <c r="G115" s="110"/>
      <c r="H115" s="110"/>
      <c r="I115" s="116"/>
      <c r="J115" s="112" t="s">
        <v>24</v>
      </c>
      <c r="K115" s="112"/>
      <c r="L115" s="112"/>
      <c r="M115" s="112"/>
      <c r="N115" s="112"/>
      <c r="O115" s="112"/>
      <c r="P115" s="112"/>
      <c r="Q115" s="112"/>
      <c r="R115" s="112"/>
      <c r="S115" s="112"/>
      <c r="T115" s="112"/>
      <c r="U115" s="112"/>
      <c r="V115" s="112"/>
      <c r="W115" s="112"/>
      <c r="X115" s="112"/>
      <c r="Y115" s="112"/>
      <c r="Z115" s="109"/>
    </row>
    <row r="116" spans="1:26" ht="20.100000000000001" customHeight="1" x14ac:dyDescent="0.15">
      <c r="A116" s="85">
        <f>IFERROR(IF(AND(TRIM($I116)&lt;&gt;"", NOT(OR(IFERROR(SEARCH(" ",$I116),0)&gt;0, IFERROR(SEARCH("　",$I116),0)&gt;0))),1001,0),3)</f>
        <v>0</v>
      </c>
      <c r="B116" s="85"/>
      <c r="C116" s="104"/>
      <c r="D116" s="105">
        <f>D114+1</f>
        <v>3</v>
      </c>
      <c r="E116" s="80" t="s">
        <v>46</v>
      </c>
      <c r="I116" s="39"/>
      <c r="J116" s="39"/>
      <c r="K116" s="39"/>
      <c r="L116" s="39"/>
      <c r="M116" s="39"/>
      <c r="N116" s="39"/>
      <c r="O116" s="39"/>
      <c r="P116" s="39"/>
      <c r="Q116" s="39"/>
      <c r="R116" s="39"/>
      <c r="S116" s="39"/>
      <c r="T116" s="39"/>
      <c r="U116" s="39"/>
      <c r="V116" s="39"/>
      <c r="W116" s="39"/>
      <c r="X116" s="39"/>
      <c r="Y116" s="39"/>
      <c r="Z116" s="109"/>
    </row>
    <row r="117" spans="1:26" ht="20.100000000000001" customHeight="1" x14ac:dyDescent="0.15">
      <c r="A117" s="85"/>
      <c r="B117" s="85"/>
      <c r="C117" s="104"/>
      <c r="D117" s="110"/>
      <c r="E117" s="110"/>
      <c r="F117" s="110"/>
      <c r="G117" s="110"/>
      <c r="H117" s="110"/>
      <c r="I117" s="116"/>
      <c r="J117" s="112" t="s">
        <v>26</v>
      </c>
      <c r="K117" s="112"/>
      <c r="L117" s="112"/>
      <c r="M117" s="112"/>
      <c r="N117" s="112"/>
      <c r="O117" s="112"/>
      <c r="P117" s="112"/>
      <c r="Q117" s="112"/>
      <c r="R117" s="112"/>
      <c r="S117" s="112"/>
      <c r="T117" s="112"/>
      <c r="U117" s="112"/>
      <c r="V117" s="112"/>
      <c r="W117" s="112"/>
      <c r="X117" s="112"/>
      <c r="Y117" s="112"/>
      <c r="Z117" s="109"/>
    </row>
    <row r="118" spans="1:26" ht="20.100000000000001" customHeight="1" x14ac:dyDescent="0.15">
      <c r="A118" s="85"/>
      <c r="B118" s="85"/>
      <c r="C118" s="104"/>
      <c r="D118" s="105">
        <f>D116+1</f>
        <v>4</v>
      </c>
      <c r="E118" s="80" t="s">
        <v>16</v>
      </c>
      <c r="I118" s="42"/>
      <c r="J118" s="43"/>
      <c r="K118" s="43"/>
      <c r="L118" s="43"/>
      <c r="M118" s="43"/>
      <c r="N118" s="110"/>
      <c r="O118" s="110"/>
      <c r="P118" s="110"/>
      <c r="Q118" s="110"/>
      <c r="R118" s="110"/>
      <c r="S118" s="110"/>
      <c r="T118" s="110"/>
      <c r="U118" s="110"/>
      <c r="V118" s="110"/>
      <c r="W118" s="110"/>
      <c r="X118" s="110"/>
      <c r="Y118" s="110"/>
      <c r="Z118" s="109"/>
    </row>
    <row r="119" spans="1:26" ht="20.100000000000001" customHeight="1" x14ac:dyDescent="0.15">
      <c r="A119" s="85"/>
      <c r="B119" s="85"/>
      <c r="C119" s="104"/>
      <c r="D119" s="105"/>
      <c r="E119" s="110"/>
      <c r="F119" s="110"/>
      <c r="G119" s="110"/>
      <c r="H119" s="110"/>
      <c r="I119" s="107"/>
      <c r="J119" s="112" t="s">
        <v>68</v>
      </c>
      <c r="K119" s="111"/>
      <c r="L119" s="111"/>
      <c r="M119" s="111"/>
      <c r="N119" s="111"/>
      <c r="O119" s="111"/>
      <c r="P119" s="111"/>
      <c r="Q119" s="111"/>
      <c r="R119" s="111"/>
      <c r="S119" s="111"/>
      <c r="T119" s="111"/>
      <c r="U119" s="111"/>
      <c r="V119" s="111"/>
      <c r="W119" s="111"/>
      <c r="X119" s="111"/>
      <c r="Y119" s="111"/>
      <c r="Z119" s="109"/>
    </row>
    <row r="120" spans="1:26" ht="20.100000000000001" customHeight="1" x14ac:dyDescent="0.15">
      <c r="A120" s="85">
        <f>IFERROR(IF(AND(TRIM($I120)&lt;&gt;"", AND(OR(ISERROR(FIND("@"&amp;LEFT($I120,3)&amp;"@", 都道府県3))=FALSE, ISERROR(FIND("@"&amp;LEFT($I120,4)&amp;"@",都道府県4))=FALSE))=FALSE),1001,0),3)</f>
        <v>0</v>
      </c>
      <c r="B120" s="85"/>
      <c r="C120" s="104"/>
      <c r="D120" s="105">
        <f>D118+1</f>
        <v>5</v>
      </c>
      <c r="E120" s="80" t="s">
        <v>17</v>
      </c>
      <c r="I120" s="44"/>
      <c r="J120" s="44"/>
      <c r="K120" s="44"/>
      <c r="L120" s="44"/>
      <c r="M120" s="44"/>
      <c r="N120" s="44"/>
      <c r="O120" s="44"/>
      <c r="P120" s="44"/>
      <c r="Q120" s="45"/>
      <c r="R120" s="44"/>
      <c r="S120" s="44"/>
      <c r="T120" s="44"/>
      <c r="U120" s="44"/>
      <c r="V120" s="44"/>
      <c r="W120" s="44"/>
      <c r="X120" s="44"/>
      <c r="Y120" s="44"/>
      <c r="Z120" s="109"/>
    </row>
    <row r="121" spans="1:26" ht="20.100000000000001" customHeight="1" x14ac:dyDescent="0.15">
      <c r="A121" s="85"/>
      <c r="B121" s="85"/>
      <c r="C121" s="104"/>
      <c r="D121" s="105"/>
      <c r="E121" s="110"/>
      <c r="F121" s="110"/>
      <c r="G121" s="110"/>
      <c r="H121" s="110"/>
      <c r="I121" s="107"/>
      <c r="J121" s="112" t="s">
        <v>47</v>
      </c>
      <c r="K121" s="111"/>
      <c r="L121" s="111"/>
      <c r="M121" s="111"/>
      <c r="N121" s="111"/>
      <c r="O121" s="111"/>
      <c r="P121" s="111"/>
      <c r="Q121" s="111"/>
      <c r="R121" s="111"/>
      <c r="S121" s="111"/>
      <c r="T121" s="111"/>
      <c r="U121" s="111"/>
      <c r="V121" s="111"/>
      <c r="W121" s="111"/>
      <c r="X121" s="111"/>
      <c r="Y121" s="111"/>
      <c r="Z121" s="109"/>
    </row>
    <row r="122" spans="1:26" ht="20.100000000000001" customHeight="1" x14ac:dyDescent="0.15">
      <c r="A122" s="85">
        <f>IFERROR(IF(AND(TRIM($I122)&lt;&gt;"", NOT(AND(ISNUMBER(VALUE(SUBSTITUTE($I122,"-",""))), IFERROR(SEARCH("-",$I122),0)&gt;0))),1001,0),3)</f>
        <v>0</v>
      </c>
      <c r="B122" s="85"/>
      <c r="C122" s="104"/>
      <c r="D122" s="105">
        <f>D120+1</f>
        <v>6</v>
      </c>
      <c r="E122" s="80" t="s">
        <v>27</v>
      </c>
      <c r="I122" s="39"/>
      <c r="J122" s="39"/>
      <c r="K122" s="39"/>
      <c r="L122" s="39"/>
      <c r="M122" s="39"/>
      <c r="O122" s="117" t="s">
        <v>28</v>
      </c>
      <c r="P122" s="1"/>
      <c r="Q122" s="80" t="s">
        <v>29</v>
      </c>
      <c r="Y122" s="111"/>
      <c r="Z122" s="109"/>
    </row>
    <row r="123" spans="1:26" ht="20.100000000000001" customHeight="1" x14ac:dyDescent="0.15">
      <c r="A123" s="85"/>
      <c r="B123" s="85"/>
      <c r="C123" s="113"/>
      <c r="D123" s="110"/>
      <c r="E123" s="110"/>
      <c r="F123" s="110"/>
      <c r="G123" s="110"/>
      <c r="H123" s="110"/>
      <c r="I123" s="107"/>
      <c r="J123" s="112" t="s">
        <v>48</v>
      </c>
      <c r="K123" s="111"/>
      <c r="L123" s="111"/>
      <c r="M123" s="111"/>
      <c r="N123" s="111"/>
      <c r="O123" s="111"/>
      <c r="P123" s="111"/>
      <c r="Q123" s="111"/>
      <c r="R123" s="111"/>
      <c r="S123" s="111"/>
      <c r="T123" s="111"/>
      <c r="U123" s="111"/>
      <c r="V123" s="111"/>
      <c r="W123" s="111"/>
      <c r="X123" s="111"/>
      <c r="Y123" s="111"/>
      <c r="Z123" s="109"/>
    </row>
    <row r="124" spans="1:26" ht="20.100000000000001" customHeight="1" x14ac:dyDescent="0.15">
      <c r="A124" s="85">
        <f>IFERROR(IF(AND(TRIM($I124)&lt;&gt;"", NOT(AND(ISNUMBER(VALUE(SUBSTITUTE($I124,"-",""))), IFERROR(SEARCH("-",$I124),0)&gt;0))),1001,0),3)</f>
        <v>0</v>
      </c>
      <c r="B124" s="85"/>
      <c r="C124" s="104"/>
      <c r="D124" s="105">
        <f>D122+1</f>
        <v>7</v>
      </c>
      <c r="E124" s="80" t="s">
        <v>31</v>
      </c>
      <c r="I124" s="39"/>
      <c r="J124" s="39"/>
      <c r="K124" s="39"/>
      <c r="L124" s="39"/>
      <c r="M124" s="39"/>
      <c r="N124" s="111"/>
      <c r="O124" s="111"/>
      <c r="P124" s="111"/>
      <c r="Q124" s="111"/>
      <c r="R124" s="111"/>
      <c r="S124" s="111"/>
      <c r="T124" s="111"/>
      <c r="U124" s="111"/>
      <c r="V124" s="111"/>
      <c r="W124" s="111"/>
      <c r="X124" s="111"/>
      <c r="Y124" s="111"/>
      <c r="Z124" s="109"/>
    </row>
    <row r="125" spans="1:26" ht="20.100000000000001" customHeight="1" x14ac:dyDescent="0.15">
      <c r="A125" s="85"/>
      <c r="B125" s="85"/>
      <c r="C125" s="113"/>
      <c r="D125" s="110"/>
      <c r="E125" s="110"/>
      <c r="F125" s="110"/>
      <c r="G125" s="110"/>
      <c r="H125" s="110"/>
      <c r="I125" s="107"/>
      <c r="J125" s="112" t="s">
        <v>48</v>
      </c>
      <c r="K125" s="111"/>
      <c r="L125" s="111"/>
      <c r="M125" s="111"/>
      <c r="N125" s="111"/>
      <c r="O125" s="111"/>
      <c r="P125" s="111"/>
      <c r="Q125" s="111"/>
      <c r="R125" s="111"/>
      <c r="S125" s="111"/>
      <c r="T125" s="111"/>
      <c r="U125" s="111"/>
      <c r="V125" s="111"/>
      <c r="W125" s="111"/>
      <c r="X125" s="111"/>
      <c r="Y125" s="111"/>
      <c r="Z125" s="109"/>
    </row>
    <row r="126" spans="1:26" ht="20.100000000000001" customHeight="1" x14ac:dyDescent="0.15">
      <c r="A126" s="85">
        <f>IFERROR(IF(AND(TRIM($I126)&lt;&gt;"", NOT(IFERROR(SEARCH("@",$I126),0)&gt;0)),1001,0),3)</f>
        <v>0</v>
      </c>
      <c r="B126" s="85"/>
      <c r="C126" s="104"/>
      <c r="D126" s="105">
        <f>D124+1</f>
        <v>8</v>
      </c>
      <c r="E126" s="80" t="s">
        <v>32</v>
      </c>
      <c r="I126" s="39"/>
      <c r="J126" s="39"/>
      <c r="K126" s="39"/>
      <c r="L126" s="39"/>
      <c r="M126" s="39"/>
      <c r="N126" s="39"/>
      <c r="O126" s="39"/>
      <c r="P126" s="39"/>
      <c r="Q126" s="41"/>
      <c r="R126" s="39"/>
      <c r="S126" s="39"/>
      <c r="T126" s="39"/>
      <c r="U126" s="39"/>
      <c r="V126" s="39"/>
      <c r="W126" s="39"/>
      <c r="X126" s="39"/>
      <c r="Y126" s="39"/>
      <c r="Z126" s="109"/>
    </row>
    <row r="127" spans="1:26" ht="20.100000000000001" customHeight="1" x14ac:dyDescent="0.15">
      <c r="A127" s="85"/>
      <c r="B127" s="85"/>
      <c r="C127" s="113"/>
      <c r="D127" s="110"/>
      <c r="E127" s="110"/>
      <c r="F127" s="110"/>
      <c r="G127" s="110"/>
      <c r="H127" s="110"/>
      <c r="I127" s="107"/>
      <c r="J127" s="118" t="s">
        <v>66</v>
      </c>
      <c r="K127" s="135"/>
      <c r="L127" s="111"/>
      <c r="M127" s="111"/>
      <c r="N127" s="111"/>
      <c r="O127" s="111"/>
      <c r="P127" s="111"/>
      <c r="Q127" s="136"/>
      <c r="R127" s="111"/>
      <c r="S127" s="111"/>
      <c r="T127" s="111"/>
      <c r="U127" s="111"/>
      <c r="V127" s="111"/>
      <c r="W127" s="111"/>
      <c r="X127" s="111"/>
      <c r="Y127" s="111"/>
      <c r="Z127" s="109"/>
    </row>
    <row r="128" spans="1:26" ht="20.100000000000001" customHeight="1" x14ac:dyDescent="0.15">
      <c r="A128" s="85"/>
      <c r="B128" s="85"/>
      <c r="C128" s="124"/>
      <c r="D128" s="125"/>
      <c r="E128" s="125"/>
      <c r="F128" s="125"/>
      <c r="G128" s="125"/>
      <c r="H128" s="125"/>
      <c r="I128" s="127"/>
      <c r="J128" s="126"/>
      <c r="K128" s="127"/>
      <c r="L128" s="126"/>
      <c r="M128" s="126"/>
      <c r="N128" s="126"/>
      <c r="O128" s="126"/>
      <c r="P128" s="126"/>
      <c r="Q128" s="149"/>
      <c r="R128" s="126"/>
      <c r="S128" s="126"/>
      <c r="T128" s="126"/>
      <c r="U128" s="126"/>
      <c r="V128" s="126"/>
      <c r="W128" s="126"/>
      <c r="X128" s="126"/>
      <c r="Y128" s="126"/>
      <c r="Z128" s="128"/>
    </row>
    <row r="129" spans="1:26" ht="20.100000000000001" customHeight="1" x14ac:dyDescent="0.15">
      <c r="A129" s="85"/>
      <c r="B129" s="85"/>
      <c r="C129" s="110"/>
      <c r="D129" s="110"/>
      <c r="E129" s="110"/>
      <c r="F129" s="110"/>
      <c r="G129" s="110"/>
      <c r="H129" s="110"/>
      <c r="I129" s="130"/>
      <c r="J129" s="130"/>
      <c r="K129" s="130"/>
      <c r="L129" s="130"/>
      <c r="M129" s="130"/>
      <c r="N129" s="130"/>
      <c r="O129" s="130"/>
      <c r="P129" s="130"/>
      <c r="Q129" s="150"/>
      <c r="R129" s="130"/>
      <c r="S129" s="130"/>
      <c r="T129" s="130"/>
      <c r="U129" s="130"/>
      <c r="V129" s="130"/>
      <c r="W129" s="130"/>
      <c r="X129" s="130"/>
      <c r="Y129" s="130"/>
      <c r="Z129" s="110"/>
    </row>
    <row r="130" spans="1:26" ht="15.75" hidden="1" customHeight="1" x14ac:dyDescent="0.15">
      <c r="A130" s="85"/>
      <c r="B130" s="85"/>
      <c r="C130" s="110"/>
      <c r="D130" s="110"/>
      <c r="E130" s="110"/>
      <c r="F130" s="110"/>
      <c r="G130" s="110"/>
      <c r="H130" s="110"/>
      <c r="I130" s="130"/>
      <c r="J130" s="130"/>
      <c r="K130" s="130"/>
      <c r="L130" s="130"/>
      <c r="M130" s="130"/>
      <c r="N130" s="130"/>
      <c r="O130" s="130"/>
      <c r="P130" s="130"/>
      <c r="Q130" s="150"/>
      <c r="R130" s="130"/>
      <c r="S130" s="130"/>
      <c r="T130" s="130"/>
      <c r="U130" s="130"/>
      <c r="V130" s="130"/>
      <c r="W130" s="130"/>
      <c r="X130" s="130"/>
      <c r="Y130" s="130"/>
      <c r="Z130" s="110"/>
    </row>
    <row r="131" spans="1:26" ht="15.75" hidden="1" customHeight="1" x14ac:dyDescent="0.15">
      <c r="A131" s="85"/>
      <c r="B131" s="85"/>
      <c r="C131" s="110"/>
      <c r="D131" s="110"/>
      <c r="E131" s="110"/>
      <c r="F131" s="110"/>
      <c r="G131" s="110"/>
      <c r="H131" s="110"/>
      <c r="I131" s="130"/>
      <c r="J131" s="130"/>
      <c r="K131" s="130"/>
      <c r="L131" s="130"/>
      <c r="M131" s="130"/>
      <c r="N131" s="130"/>
      <c r="O131" s="130"/>
      <c r="P131" s="130"/>
      <c r="Q131" s="150"/>
      <c r="R131" s="130"/>
      <c r="S131" s="130"/>
      <c r="T131" s="130"/>
      <c r="U131" s="130"/>
      <c r="V131" s="130"/>
      <c r="W131" s="130"/>
      <c r="X131" s="130"/>
      <c r="Y131" s="130"/>
      <c r="Z131" s="110"/>
    </row>
    <row r="132" spans="1:26" ht="15.75" hidden="1" customHeight="1" x14ac:dyDescent="0.15">
      <c r="A132" s="85"/>
      <c r="B132" s="85"/>
      <c r="C132" s="110"/>
      <c r="D132" s="110"/>
      <c r="E132" s="110"/>
      <c r="F132" s="110"/>
      <c r="G132" s="110"/>
      <c r="H132" s="110"/>
      <c r="I132" s="130"/>
      <c r="J132" s="130"/>
      <c r="K132" s="130"/>
      <c r="L132" s="130"/>
      <c r="M132" s="130"/>
      <c r="N132" s="130"/>
      <c r="O132" s="130"/>
      <c r="P132" s="130"/>
      <c r="Q132" s="150"/>
      <c r="R132" s="130"/>
      <c r="S132" s="130"/>
      <c r="T132" s="130"/>
      <c r="U132" s="130"/>
      <c r="V132" s="130"/>
      <c r="W132" s="130"/>
      <c r="X132" s="130"/>
      <c r="Y132" s="130"/>
      <c r="Z132" s="110"/>
    </row>
    <row r="133" spans="1:26" ht="15.75" hidden="1" customHeight="1" x14ac:dyDescent="0.15">
      <c r="A133" s="85"/>
      <c r="B133" s="85"/>
      <c r="C133" s="110"/>
      <c r="D133" s="110"/>
      <c r="E133" s="110"/>
      <c r="F133" s="110"/>
      <c r="G133" s="110"/>
      <c r="H133" s="110"/>
      <c r="I133" s="130"/>
      <c r="J133" s="130"/>
      <c r="K133" s="130"/>
      <c r="L133" s="130"/>
      <c r="M133" s="130"/>
      <c r="N133" s="130"/>
      <c r="O133" s="130"/>
      <c r="P133" s="130"/>
      <c r="Q133" s="150"/>
      <c r="R133" s="130"/>
      <c r="S133" s="130"/>
      <c r="T133" s="130"/>
      <c r="U133" s="130"/>
      <c r="V133" s="130"/>
      <c r="W133" s="130"/>
      <c r="X133" s="130"/>
      <c r="Y133" s="130"/>
      <c r="Z133" s="110"/>
    </row>
    <row r="134" spans="1:26" ht="15.75" hidden="1" customHeight="1" x14ac:dyDescent="0.15">
      <c r="A134" s="85"/>
      <c r="B134" s="85"/>
      <c r="C134" s="110"/>
      <c r="D134" s="110"/>
      <c r="E134" s="110"/>
      <c r="F134" s="110"/>
      <c r="G134" s="110"/>
      <c r="H134" s="110"/>
      <c r="I134" s="130"/>
      <c r="J134" s="130"/>
      <c r="K134" s="130"/>
      <c r="L134" s="130"/>
      <c r="M134" s="130"/>
      <c r="N134" s="130"/>
      <c r="O134" s="130"/>
      <c r="P134" s="130"/>
      <c r="Q134" s="150"/>
      <c r="R134" s="130"/>
      <c r="S134" s="130"/>
      <c r="T134" s="130"/>
      <c r="U134" s="130"/>
      <c r="V134" s="130"/>
      <c r="W134" s="130"/>
      <c r="X134" s="130"/>
      <c r="Y134" s="130"/>
      <c r="Z134" s="110"/>
    </row>
    <row r="135" spans="1:26" ht="15.75" hidden="1" customHeight="1" x14ac:dyDescent="0.15">
      <c r="A135" s="85"/>
      <c r="B135" s="85"/>
      <c r="C135" s="110"/>
      <c r="D135" s="110"/>
      <c r="E135" s="110"/>
      <c r="F135" s="110"/>
      <c r="G135" s="110"/>
      <c r="H135" s="110"/>
      <c r="I135" s="130"/>
      <c r="J135" s="130"/>
      <c r="K135" s="130"/>
      <c r="L135" s="130"/>
      <c r="M135" s="130"/>
      <c r="N135" s="130"/>
      <c r="O135" s="130"/>
      <c r="P135" s="130"/>
      <c r="Q135" s="150"/>
      <c r="R135" s="130"/>
      <c r="S135" s="130"/>
      <c r="T135" s="130"/>
      <c r="U135" s="130"/>
      <c r="V135" s="130"/>
      <c r="W135" s="130"/>
      <c r="X135" s="130"/>
      <c r="Y135" s="130"/>
      <c r="Z135" s="110"/>
    </row>
    <row r="136" spans="1:26" ht="15.75" hidden="1" customHeight="1" x14ac:dyDescent="0.15">
      <c r="A136" s="85"/>
      <c r="B136" s="85"/>
      <c r="C136" s="110"/>
      <c r="D136" s="110"/>
      <c r="E136" s="110"/>
      <c r="F136" s="110"/>
      <c r="G136" s="110"/>
      <c r="H136" s="110"/>
      <c r="I136" s="130"/>
      <c r="J136" s="130"/>
      <c r="K136" s="130"/>
      <c r="L136" s="130"/>
      <c r="M136" s="130"/>
      <c r="N136" s="130"/>
      <c r="O136" s="130"/>
      <c r="P136" s="130"/>
      <c r="Q136" s="150"/>
      <c r="R136" s="130"/>
      <c r="S136" s="130"/>
      <c r="T136" s="130"/>
      <c r="U136" s="130"/>
      <c r="V136" s="130"/>
      <c r="W136" s="130"/>
      <c r="X136" s="130"/>
      <c r="Y136" s="130"/>
      <c r="Z136" s="110"/>
    </row>
    <row r="137" spans="1:26" ht="15.75" hidden="1" customHeight="1" x14ac:dyDescent="0.15">
      <c r="A137" s="85"/>
      <c r="B137" s="85"/>
      <c r="C137" s="110"/>
      <c r="D137" s="110"/>
      <c r="E137" s="110"/>
      <c r="F137" s="110"/>
      <c r="G137" s="110"/>
      <c r="H137" s="110"/>
      <c r="I137" s="130"/>
      <c r="J137" s="130"/>
      <c r="K137" s="130"/>
      <c r="L137" s="130"/>
      <c r="M137" s="130"/>
      <c r="N137" s="130"/>
      <c r="O137" s="130"/>
      <c r="P137" s="130"/>
      <c r="Q137" s="150"/>
      <c r="R137" s="130"/>
      <c r="S137" s="130"/>
      <c r="T137" s="130"/>
      <c r="U137" s="130"/>
      <c r="V137" s="130"/>
      <c r="W137" s="130"/>
      <c r="X137" s="130"/>
      <c r="Y137" s="130"/>
      <c r="Z137" s="110"/>
    </row>
    <row r="138" spans="1:26" ht="15.75" hidden="1" customHeight="1" x14ac:dyDescent="0.15">
      <c r="A138" s="85"/>
      <c r="B138" s="85"/>
      <c r="C138" s="110"/>
      <c r="D138" s="110"/>
      <c r="E138" s="110"/>
      <c r="F138" s="110"/>
      <c r="G138" s="110"/>
      <c r="H138" s="110"/>
      <c r="I138" s="130"/>
      <c r="J138" s="130"/>
      <c r="K138" s="130"/>
      <c r="L138" s="130"/>
      <c r="M138" s="130"/>
      <c r="N138" s="130"/>
      <c r="O138" s="130"/>
      <c r="P138" s="130"/>
      <c r="Q138" s="150"/>
      <c r="R138" s="130"/>
      <c r="S138" s="130"/>
      <c r="T138" s="130"/>
      <c r="U138" s="130"/>
      <c r="V138" s="130"/>
      <c r="W138" s="130"/>
      <c r="X138" s="130"/>
      <c r="Y138" s="130"/>
      <c r="Z138" s="110"/>
    </row>
    <row r="139" spans="1:26" ht="15.75" hidden="1" customHeight="1" x14ac:dyDescent="0.15">
      <c r="A139" s="85"/>
      <c r="B139" s="85"/>
      <c r="C139" s="110"/>
      <c r="D139" s="110"/>
      <c r="E139" s="110"/>
      <c r="F139" s="110"/>
      <c r="G139" s="110"/>
      <c r="H139" s="110"/>
      <c r="I139" s="130"/>
      <c r="J139" s="130"/>
      <c r="K139" s="130"/>
      <c r="L139" s="130"/>
      <c r="M139" s="130"/>
      <c r="N139" s="130"/>
      <c r="O139" s="130"/>
      <c r="P139" s="130"/>
      <c r="Q139" s="150"/>
      <c r="R139" s="130"/>
      <c r="S139" s="130"/>
      <c r="T139" s="130"/>
      <c r="U139" s="130"/>
      <c r="V139" s="130"/>
      <c r="W139" s="130"/>
      <c r="X139" s="130"/>
      <c r="Y139" s="130"/>
      <c r="Z139" s="110"/>
    </row>
    <row r="140" spans="1:26" ht="15.75" hidden="1" customHeight="1" x14ac:dyDescent="0.15">
      <c r="A140" s="85"/>
      <c r="B140" s="85"/>
      <c r="C140" s="110"/>
      <c r="D140" s="110"/>
      <c r="E140" s="110"/>
      <c r="F140" s="110"/>
      <c r="G140" s="110"/>
      <c r="H140" s="110"/>
      <c r="I140" s="130"/>
      <c r="J140" s="130"/>
      <c r="K140" s="130"/>
      <c r="L140" s="130"/>
      <c r="M140" s="130"/>
      <c r="N140" s="130"/>
      <c r="O140" s="130"/>
      <c r="P140" s="130"/>
      <c r="Q140" s="150"/>
      <c r="R140" s="130"/>
      <c r="S140" s="130"/>
      <c r="T140" s="130"/>
      <c r="U140" s="130"/>
      <c r="V140" s="130"/>
      <c r="W140" s="130"/>
      <c r="X140" s="130"/>
      <c r="Y140" s="130"/>
      <c r="Z140" s="110"/>
    </row>
    <row r="141" spans="1:26" ht="15.75" hidden="1" customHeight="1" x14ac:dyDescent="0.15">
      <c r="A141" s="85"/>
      <c r="B141" s="85"/>
      <c r="C141" s="110"/>
      <c r="D141" s="110"/>
      <c r="E141" s="110"/>
      <c r="F141" s="110"/>
      <c r="G141" s="110"/>
      <c r="H141" s="110"/>
      <c r="I141" s="130"/>
      <c r="J141" s="130"/>
      <c r="K141" s="130"/>
      <c r="L141" s="130"/>
      <c r="M141" s="130"/>
      <c r="N141" s="130"/>
      <c r="O141" s="130"/>
      <c r="P141" s="130"/>
      <c r="Q141" s="150"/>
      <c r="R141" s="130"/>
      <c r="S141" s="130"/>
      <c r="T141" s="130"/>
      <c r="U141" s="130"/>
      <c r="V141" s="130"/>
      <c r="W141" s="130"/>
      <c r="X141" s="130"/>
      <c r="Y141" s="130"/>
      <c r="Z141" s="110"/>
    </row>
    <row r="142" spans="1:26" ht="15.75" hidden="1" customHeight="1" x14ac:dyDescent="0.15">
      <c r="A142" s="85"/>
      <c r="B142" s="85"/>
      <c r="C142" s="110"/>
      <c r="D142" s="110"/>
      <c r="E142" s="110"/>
      <c r="F142" s="110"/>
      <c r="G142" s="110"/>
      <c r="H142" s="110"/>
      <c r="I142" s="130"/>
      <c r="J142" s="130"/>
      <c r="K142" s="130"/>
      <c r="L142" s="130"/>
      <c r="M142" s="130"/>
      <c r="N142" s="130"/>
      <c r="O142" s="130"/>
      <c r="P142" s="130"/>
      <c r="Q142" s="150"/>
      <c r="R142" s="130"/>
      <c r="S142" s="130"/>
      <c r="T142" s="130"/>
      <c r="U142" s="130"/>
      <c r="V142" s="130"/>
      <c r="W142" s="130"/>
      <c r="X142" s="130"/>
      <c r="Y142" s="130"/>
      <c r="Z142" s="110"/>
    </row>
    <row r="143" spans="1:26" ht="15.75" hidden="1" customHeight="1" x14ac:dyDescent="0.15">
      <c r="A143" s="85"/>
      <c r="B143" s="85"/>
      <c r="C143" s="110"/>
      <c r="D143" s="110"/>
      <c r="E143" s="110"/>
      <c r="F143" s="110"/>
      <c r="G143" s="110"/>
      <c r="H143" s="110"/>
      <c r="I143" s="130"/>
      <c r="J143" s="130"/>
      <c r="K143" s="130"/>
      <c r="L143" s="130"/>
      <c r="M143" s="130"/>
      <c r="N143" s="130"/>
      <c r="O143" s="130"/>
      <c r="P143" s="130"/>
      <c r="Q143" s="150"/>
      <c r="R143" s="130"/>
      <c r="S143" s="130"/>
      <c r="T143" s="130"/>
      <c r="U143" s="130"/>
      <c r="V143" s="130"/>
      <c r="W143" s="130"/>
      <c r="X143" s="130"/>
      <c r="Y143" s="130"/>
      <c r="Z143" s="110"/>
    </row>
    <row r="144" spans="1:26" ht="15.75" hidden="1" customHeight="1" x14ac:dyDescent="0.15">
      <c r="A144" s="85"/>
      <c r="B144" s="85"/>
      <c r="C144" s="110"/>
      <c r="D144" s="110"/>
      <c r="E144" s="110"/>
      <c r="F144" s="110"/>
      <c r="G144" s="110"/>
      <c r="H144" s="110"/>
      <c r="I144" s="130"/>
      <c r="J144" s="130"/>
      <c r="K144" s="130"/>
      <c r="L144" s="130"/>
      <c r="M144" s="130"/>
      <c r="N144" s="130"/>
      <c r="O144" s="130"/>
      <c r="P144" s="130"/>
      <c r="Q144" s="150"/>
      <c r="R144" s="130"/>
      <c r="S144" s="130"/>
      <c r="T144" s="130"/>
      <c r="U144" s="130"/>
      <c r="V144" s="130"/>
      <c r="W144" s="130"/>
      <c r="X144" s="130"/>
      <c r="Y144" s="130"/>
      <c r="Z144" s="110"/>
    </row>
    <row r="145" spans="1:26" ht="15.75" hidden="1" customHeight="1" x14ac:dyDescent="0.15">
      <c r="A145" s="85"/>
      <c r="B145" s="85"/>
      <c r="C145" s="110"/>
      <c r="D145" s="110"/>
      <c r="E145" s="110"/>
      <c r="F145" s="110"/>
      <c r="G145" s="110"/>
      <c r="H145" s="110"/>
      <c r="I145" s="130"/>
      <c r="J145" s="130"/>
      <c r="K145" s="130"/>
      <c r="L145" s="130"/>
      <c r="M145" s="130"/>
      <c r="N145" s="130"/>
      <c r="O145" s="130"/>
      <c r="P145" s="130"/>
      <c r="Q145" s="150"/>
      <c r="R145" s="130"/>
      <c r="S145" s="130"/>
      <c r="T145" s="130"/>
      <c r="U145" s="130"/>
      <c r="V145" s="130"/>
      <c r="W145" s="130"/>
      <c r="X145" s="130"/>
      <c r="Y145" s="130"/>
      <c r="Z145" s="110"/>
    </row>
    <row r="146" spans="1:26" ht="15.75" hidden="1" customHeight="1" x14ac:dyDescent="0.15">
      <c r="A146" s="85"/>
      <c r="B146" s="85"/>
      <c r="C146" s="110"/>
      <c r="D146" s="110"/>
      <c r="E146" s="110"/>
      <c r="F146" s="110"/>
      <c r="G146" s="110"/>
      <c r="H146" s="110"/>
      <c r="I146" s="130"/>
      <c r="J146" s="130"/>
      <c r="K146" s="130"/>
      <c r="L146" s="130"/>
      <c r="M146" s="130"/>
      <c r="N146" s="130"/>
      <c r="O146" s="130"/>
      <c r="P146" s="130"/>
      <c r="Q146" s="150"/>
      <c r="R146" s="130"/>
      <c r="S146" s="130"/>
      <c r="T146" s="130"/>
      <c r="U146" s="130"/>
      <c r="V146" s="130"/>
      <c r="W146" s="130"/>
      <c r="X146" s="130"/>
      <c r="Y146" s="130"/>
      <c r="Z146" s="110"/>
    </row>
    <row r="147" spans="1:26" ht="15.75" hidden="1" customHeight="1" x14ac:dyDescent="0.15">
      <c r="A147" s="85"/>
      <c r="B147" s="85"/>
      <c r="C147" s="110"/>
      <c r="D147" s="110"/>
      <c r="E147" s="110"/>
      <c r="F147" s="110"/>
      <c r="G147" s="110"/>
      <c r="H147" s="110"/>
      <c r="I147" s="130"/>
      <c r="J147" s="130"/>
      <c r="K147" s="130"/>
      <c r="L147" s="130"/>
      <c r="M147" s="130"/>
      <c r="N147" s="130"/>
      <c r="O147" s="130"/>
      <c r="P147" s="130"/>
      <c r="Q147" s="150"/>
      <c r="R147" s="130"/>
      <c r="S147" s="130"/>
      <c r="T147" s="130"/>
      <c r="U147" s="130"/>
      <c r="V147" s="130"/>
      <c r="W147" s="130"/>
      <c r="X147" s="130"/>
      <c r="Y147" s="130"/>
      <c r="Z147" s="110"/>
    </row>
    <row r="148" spans="1:26" ht="15.75" hidden="1" customHeight="1" x14ac:dyDescent="0.15">
      <c r="A148" s="85"/>
      <c r="B148" s="85"/>
      <c r="C148" s="110"/>
      <c r="D148" s="110"/>
      <c r="E148" s="110"/>
      <c r="F148" s="110"/>
      <c r="G148" s="110"/>
      <c r="H148" s="110"/>
      <c r="I148" s="130"/>
      <c r="J148" s="130"/>
      <c r="K148" s="130"/>
      <c r="L148" s="130"/>
      <c r="M148" s="130"/>
      <c r="N148" s="130"/>
      <c r="O148" s="130"/>
      <c r="P148" s="130"/>
      <c r="Q148" s="150"/>
      <c r="R148" s="130"/>
      <c r="S148" s="130"/>
      <c r="T148" s="130"/>
      <c r="U148" s="130"/>
      <c r="V148" s="130"/>
      <c r="W148" s="130"/>
      <c r="X148" s="130"/>
      <c r="Y148" s="130"/>
      <c r="Z148" s="110"/>
    </row>
    <row r="149" spans="1:26" ht="20.100000000000001" customHeight="1" x14ac:dyDescent="0.15">
      <c r="A149" s="85"/>
      <c r="B149" s="85"/>
      <c r="C149" s="110"/>
      <c r="D149" s="110"/>
      <c r="E149" s="110"/>
      <c r="F149" s="110"/>
      <c r="G149" s="110"/>
      <c r="H149" s="110"/>
      <c r="I149" s="130"/>
      <c r="J149" s="110"/>
      <c r="K149" s="110"/>
      <c r="L149" s="110"/>
      <c r="M149" s="110"/>
      <c r="N149" s="110"/>
      <c r="O149" s="110"/>
      <c r="P149" s="110"/>
      <c r="Q149" s="151"/>
      <c r="R149" s="110"/>
      <c r="S149" s="110"/>
      <c r="T149" s="110"/>
      <c r="U149" s="110"/>
      <c r="V149" s="110"/>
      <c r="W149" s="110"/>
      <c r="X149" s="110"/>
      <c r="Y149" s="110"/>
      <c r="Z149" s="110"/>
    </row>
    <row r="150" spans="1:26" ht="20.100000000000001" customHeight="1" x14ac:dyDescent="0.15">
      <c r="A150" s="85"/>
      <c r="B150" s="85"/>
      <c r="C150" s="97" t="s">
        <v>49</v>
      </c>
      <c r="D150" s="98"/>
      <c r="E150" s="98"/>
      <c r="F150" s="98"/>
      <c r="G150" s="98"/>
      <c r="H150" s="99"/>
      <c r="I150" s="131"/>
      <c r="K150" s="131"/>
    </row>
    <row r="151" spans="1:26" ht="20.100000000000001" customHeight="1" x14ac:dyDescent="0.15">
      <c r="A151" s="85"/>
      <c r="B151" s="85"/>
      <c r="C151" s="100"/>
      <c r="D151" s="101"/>
      <c r="E151" s="101"/>
      <c r="F151" s="101"/>
      <c r="G151" s="101"/>
      <c r="H151" s="101"/>
      <c r="I151" s="102"/>
      <c r="J151" s="102"/>
      <c r="K151" s="102"/>
      <c r="L151" s="102"/>
      <c r="M151" s="102"/>
      <c r="N151" s="102"/>
      <c r="O151" s="102"/>
      <c r="P151" s="102"/>
      <c r="Q151" s="102"/>
      <c r="R151" s="102"/>
      <c r="S151" s="102"/>
      <c r="T151" s="102"/>
      <c r="U151" s="102"/>
      <c r="V151" s="102"/>
      <c r="W151" s="102"/>
      <c r="X151" s="102"/>
      <c r="Y151" s="102"/>
      <c r="Z151" s="103"/>
    </row>
    <row r="152" spans="1:26" ht="20.100000000000001" customHeight="1" x14ac:dyDescent="0.15">
      <c r="A152" s="85"/>
      <c r="B152" s="85"/>
      <c r="C152" s="100"/>
      <c r="D152" s="152" t="s">
        <v>50</v>
      </c>
      <c r="E152" s="132"/>
      <c r="F152" s="132"/>
      <c r="G152" s="132"/>
      <c r="H152" s="132"/>
      <c r="I152" s="132"/>
      <c r="J152" s="132"/>
      <c r="K152" s="132"/>
      <c r="L152" s="132"/>
      <c r="M152" s="132"/>
      <c r="N152" s="132"/>
      <c r="O152" s="132"/>
      <c r="P152" s="132"/>
      <c r="Q152" s="132"/>
      <c r="R152" s="132"/>
      <c r="S152" s="132"/>
      <c r="T152" s="132"/>
      <c r="U152" s="132"/>
      <c r="V152" s="132"/>
      <c r="W152" s="132"/>
      <c r="X152" s="111"/>
      <c r="Y152" s="110"/>
      <c r="Z152" s="109"/>
    </row>
    <row r="153" spans="1:26" ht="20.100000000000001" customHeight="1" x14ac:dyDescent="0.15">
      <c r="A153" s="85">
        <f>IFERROR(IF(AND($I153&lt;&gt;"しない", $I153&lt;&gt;"する"),1001,0),3)</f>
        <v>0</v>
      </c>
      <c r="B153" s="85"/>
      <c r="C153" s="104"/>
      <c r="D153" s="105">
        <v>1</v>
      </c>
      <c r="E153" s="110" t="s">
        <v>51</v>
      </c>
      <c r="F153" s="110"/>
      <c r="G153" s="110"/>
      <c r="H153" s="110"/>
      <c r="I153" s="39" t="s">
        <v>52</v>
      </c>
      <c r="J153" s="40"/>
      <c r="K153" s="40"/>
      <c r="L153" s="40"/>
      <c r="M153" s="40"/>
      <c r="N153" s="110"/>
      <c r="O153" s="110"/>
      <c r="P153" s="110"/>
      <c r="Q153" s="110"/>
      <c r="R153" s="110"/>
      <c r="S153" s="110"/>
      <c r="T153" s="110"/>
      <c r="U153" s="110"/>
      <c r="Z153" s="153"/>
    </row>
    <row r="154" spans="1:26" ht="20.100000000000001" customHeight="1" x14ac:dyDescent="0.15">
      <c r="A154" s="85"/>
      <c r="B154" s="85"/>
      <c r="C154" s="113"/>
      <c r="D154" s="110"/>
      <c r="E154" s="110"/>
      <c r="F154" s="110"/>
      <c r="G154" s="110"/>
      <c r="H154" s="110"/>
      <c r="I154" s="154"/>
      <c r="J154" s="112" t="s">
        <v>5</v>
      </c>
      <c r="K154" s="112"/>
      <c r="L154" s="112"/>
      <c r="M154" s="112"/>
      <c r="N154" s="112"/>
      <c r="O154" s="112"/>
      <c r="P154" s="112"/>
      <c r="Q154" s="112"/>
      <c r="R154" s="112"/>
      <c r="S154" s="112"/>
      <c r="T154" s="112"/>
      <c r="U154" s="110"/>
      <c r="Z154" s="153"/>
    </row>
    <row r="155" spans="1:26" ht="20.100000000000001" customHeight="1" x14ac:dyDescent="0.15">
      <c r="A155" s="85">
        <f>IFERROR(IF(AND($I153="する",OR(TRIM($I155)="", NOT(OR(IFERROR(SEARCH(" ",$I155),0)&gt;0, IFERROR(SEARCH("　",$I155),0)&gt;0)))),1001,0),3)</f>
        <v>0</v>
      </c>
      <c r="B155" s="85"/>
      <c r="C155" s="104"/>
      <c r="D155" s="105">
        <v>2</v>
      </c>
      <c r="E155" s="80" t="s">
        <v>45</v>
      </c>
      <c r="I155" s="39"/>
      <c r="J155" s="39"/>
      <c r="K155" s="39"/>
      <c r="L155" s="39"/>
      <c r="M155" s="39"/>
      <c r="N155" s="39"/>
      <c r="O155" s="39"/>
      <c r="P155" s="39"/>
      <c r="Q155" s="39"/>
      <c r="R155" s="39"/>
      <c r="S155" s="39"/>
      <c r="T155" s="39"/>
      <c r="U155" s="39"/>
      <c r="V155" s="39"/>
      <c r="W155" s="39"/>
      <c r="X155" s="39"/>
      <c r="Y155" s="39"/>
      <c r="Z155" s="109"/>
    </row>
    <row r="156" spans="1:26" ht="20.100000000000001" customHeight="1" x14ac:dyDescent="0.15">
      <c r="A156" s="85"/>
      <c r="B156" s="85"/>
      <c r="C156" s="104"/>
      <c r="D156" s="105"/>
      <c r="E156" s="110"/>
      <c r="F156" s="110"/>
      <c r="G156" s="110"/>
      <c r="H156" s="110"/>
      <c r="I156" s="116"/>
      <c r="J156" s="112" t="s">
        <v>24</v>
      </c>
      <c r="K156" s="112"/>
      <c r="L156" s="112"/>
      <c r="M156" s="112"/>
      <c r="N156" s="112"/>
      <c r="O156" s="112"/>
      <c r="P156" s="112"/>
      <c r="Q156" s="112"/>
      <c r="R156" s="112"/>
      <c r="S156" s="112"/>
      <c r="T156" s="112"/>
      <c r="U156" s="112"/>
      <c r="V156" s="112"/>
      <c r="W156" s="112"/>
      <c r="X156" s="112"/>
      <c r="Y156" s="112"/>
      <c r="Z156" s="109"/>
    </row>
    <row r="157" spans="1:26" ht="20.100000000000001" customHeight="1" x14ac:dyDescent="0.15">
      <c r="A157" s="85">
        <f>IFERROR(IF(AND($I153="する",OR(TRIM($I157)="", NOT(OR(IFERROR(SEARCH(" ",$I157),0)&gt;0, IFERROR(SEARCH("　",$I157),0)&gt;0)))),1001,0),3)</f>
        <v>0</v>
      </c>
      <c r="B157" s="85"/>
      <c r="C157" s="104"/>
      <c r="D157" s="105">
        <v>3</v>
      </c>
      <c r="E157" s="80" t="s">
        <v>46</v>
      </c>
      <c r="I157" s="39"/>
      <c r="J157" s="39"/>
      <c r="K157" s="39"/>
      <c r="L157" s="39"/>
      <c r="M157" s="39"/>
      <c r="N157" s="39"/>
      <c r="O157" s="39"/>
      <c r="P157" s="39"/>
      <c r="Q157" s="39"/>
      <c r="R157" s="39"/>
      <c r="S157" s="39"/>
      <c r="T157" s="39"/>
      <c r="U157" s="39"/>
      <c r="V157" s="39"/>
      <c r="W157" s="39"/>
      <c r="X157" s="39"/>
      <c r="Y157" s="39"/>
      <c r="Z157" s="109"/>
    </row>
    <row r="158" spans="1:26" ht="20.100000000000001" customHeight="1" x14ac:dyDescent="0.15">
      <c r="A158" s="85"/>
      <c r="B158" s="85"/>
      <c r="C158" s="113"/>
      <c r="D158" s="110"/>
      <c r="E158" s="110"/>
      <c r="F158" s="110"/>
      <c r="G158" s="110"/>
      <c r="H158" s="110"/>
      <c r="I158" s="116"/>
      <c r="J158" s="112" t="s">
        <v>26</v>
      </c>
      <c r="K158" s="112"/>
      <c r="L158" s="112"/>
      <c r="M158" s="112"/>
      <c r="N158" s="112"/>
      <c r="O158" s="112"/>
      <c r="P158" s="112"/>
      <c r="Q158" s="112"/>
      <c r="R158" s="112"/>
      <c r="S158" s="112"/>
      <c r="T158" s="112"/>
      <c r="U158" s="112"/>
      <c r="V158" s="112"/>
      <c r="W158" s="112"/>
      <c r="X158" s="112"/>
      <c r="Y158" s="112"/>
      <c r="Z158" s="109"/>
    </row>
    <row r="159" spans="1:26" ht="20.100000000000001" customHeight="1" x14ac:dyDescent="0.15">
      <c r="A159" s="85">
        <f>IFERROR(IF(AND($I153="する",OR(TRIM($I159)="", LEN($I159)&lt;&gt;8, NOT(ISNUMBER(VALUE($I159))), IFERROR(SEARCH("-", $I159),0)&gt;0)),1001,0),3)</f>
        <v>0</v>
      </c>
      <c r="B159" s="85"/>
      <c r="C159" s="104"/>
      <c r="D159" s="105">
        <v>4</v>
      </c>
      <c r="E159" s="80" t="s">
        <v>53</v>
      </c>
      <c r="I159" s="39"/>
      <c r="J159" s="39"/>
      <c r="K159" s="39"/>
      <c r="L159" s="39"/>
      <c r="M159" s="39"/>
      <c r="N159" s="110"/>
      <c r="O159" s="110"/>
      <c r="P159" s="110"/>
      <c r="Q159" s="110"/>
      <c r="R159" s="110"/>
      <c r="S159" s="110"/>
      <c r="T159" s="110"/>
      <c r="U159" s="110"/>
      <c r="V159" s="110"/>
      <c r="W159" s="110"/>
      <c r="X159" s="110"/>
      <c r="Y159" s="110"/>
      <c r="Z159" s="109"/>
    </row>
    <row r="160" spans="1:26" ht="20.100000000000001" customHeight="1" x14ac:dyDescent="0.15">
      <c r="A160" s="85"/>
      <c r="B160" s="85"/>
      <c r="C160" s="113"/>
      <c r="D160" s="110"/>
      <c r="E160" s="110"/>
      <c r="F160" s="110"/>
      <c r="G160" s="110"/>
      <c r="H160" s="110"/>
      <c r="I160" s="107"/>
      <c r="J160" s="112" t="s">
        <v>59</v>
      </c>
      <c r="K160" s="111"/>
      <c r="L160" s="111"/>
      <c r="M160" s="111"/>
      <c r="N160" s="111"/>
      <c r="O160" s="111"/>
      <c r="P160" s="111"/>
      <c r="Q160" s="111"/>
      <c r="R160" s="111"/>
      <c r="S160" s="111"/>
      <c r="T160" s="111"/>
      <c r="U160" s="111"/>
      <c r="V160" s="111"/>
      <c r="W160" s="111"/>
      <c r="X160" s="111"/>
      <c r="Y160" s="111"/>
      <c r="Z160" s="109"/>
    </row>
    <row r="161" spans="1:27" ht="20.100000000000001" customHeight="1" x14ac:dyDescent="0.15">
      <c r="A161" s="85">
        <f>IFERROR(IF(AND($I153="する",TRIM($I161)=""),1001,0),3)</f>
        <v>0</v>
      </c>
      <c r="B161" s="85"/>
      <c r="C161" s="104"/>
      <c r="D161" s="105">
        <v>5</v>
      </c>
      <c r="E161" s="80" t="s">
        <v>16</v>
      </c>
      <c r="I161" s="42"/>
      <c r="J161" s="43"/>
      <c r="K161" s="43"/>
      <c r="L161" s="43"/>
      <c r="M161" s="43"/>
      <c r="N161" s="110"/>
      <c r="O161" s="110"/>
      <c r="P161" s="110"/>
      <c r="Q161" s="110"/>
      <c r="R161" s="110"/>
      <c r="S161" s="110"/>
      <c r="T161" s="110"/>
      <c r="U161" s="110"/>
      <c r="V161" s="110"/>
      <c r="W161" s="110"/>
      <c r="X161" s="110"/>
      <c r="Y161" s="110"/>
      <c r="Z161" s="109"/>
    </row>
    <row r="162" spans="1:27" ht="20.100000000000001" customHeight="1" x14ac:dyDescent="0.15">
      <c r="A162" s="85"/>
      <c r="B162" s="85"/>
      <c r="C162" s="104"/>
      <c r="D162" s="105"/>
      <c r="E162" s="110"/>
      <c r="F162" s="110"/>
      <c r="G162" s="110"/>
      <c r="H162" s="110"/>
      <c r="I162" s="107"/>
      <c r="J162" s="112" t="s">
        <v>67</v>
      </c>
      <c r="K162" s="111"/>
      <c r="L162" s="111"/>
      <c r="M162" s="111"/>
      <c r="N162" s="111"/>
      <c r="O162" s="111"/>
      <c r="P162" s="111"/>
      <c r="Q162" s="111"/>
      <c r="R162" s="111"/>
      <c r="S162" s="111"/>
      <c r="T162" s="111"/>
      <c r="U162" s="111"/>
      <c r="V162" s="111"/>
      <c r="W162" s="111"/>
      <c r="X162" s="111"/>
      <c r="Y162" s="111"/>
      <c r="Z162" s="109"/>
    </row>
    <row r="163" spans="1:27" ht="20.100000000000001" customHeight="1" x14ac:dyDescent="0.15">
      <c r="A163" s="85">
        <f>IFERROR(IF(AND($I153="する",AND($I163&lt;&gt;"", OR(ISERROR(FIND("@"&amp;LEFT($I163,3)&amp;"@", 都道府県3))=FALSE, ISERROR(FIND("@"&amp;LEFT($I163,4)&amp;"@",都道府県4))=FALSE))=FALSE),1001,0),3)</f>
        <v>0</v>
      </c>
      <c r="B163" s="85"/>
      <c r="C163" s="104"/>
      <c r="D163" s="105">
        <v>6</v>
      </c>
      <c r="E163" s="80" t="s">
        <v>17</v>
      </c>
      <c r="I163" s="44"/>
      <c r="J163" s="44"/>
      <c r="K163" s="44"/>
      <c r="L163" s="44"/>
      <c r="M163" s="44"/>
      <c r="N163" s="44"/>
      <c r="O163" s="44"/>
      <c r="P163" s="44"/>
      <c r="Q163" s="45"/>
      <c r="R163" s="44"/>
      <c r="S163" s="44"/>
      <c r="T163" s="44"/>
      <c r="U163" s="44"/>
      <c r="V163" s="44"/>
      <c r="W163" s="44"/>
      <c r="X163" s="44"/>
      <c r="Y163" s="44"/>
      <c r="Z163" s="109"/>
    </row>
    <row r="164" spans="1:27" ht="20.100000000000001" customHeight="1" x14ac:dyDescent="0.15">
      <c r="A164" s="85"/>
      <c r="B164" s="85"/>
      <c r="C164" s="104"/>
      <c r="D164" s="105"/>
      <c r="E164" s="110"/>
      <c r="F164" s="110"/>
      <c r="G164" s="110"/>
      <c r="H164" s="110"/>
      <c r="I164" s="107"/>
      <c r="J164" s="112" t="s">
        <v>18</v>
      </c>
      <c r="K164" s="111"/>
      <c r="L164" s="111"/>
      <c r="M164" s="111"/>
      <c r="N164" s="111"/>
      <c r="O164" s="111"/>
      <c r="P164" s="111"/>
      <c r="Q164" s="111"/>
      <c r="R164" s="111"/>
      <c r="S164" s="111"/>
      <c r="T164" s="111"/>
      <c r="U164" s="111"/>
      <c r="V164" s="111"/>
      <c r="W164" s="111"/>
      <c r="X164" s="111"/>
      <c r="Y164" s="111"/>
      <c r="Z164" s="109"/>
    </row>
    <row r="165" spans="1:27" ht="20.100000000000001" customHeight="1" x14ac:dyDescent="0.15">
      <c r="A165" s="85">
        <f>IFERROR(IF(AND($I153="する",NOT(AND(TRIM($I165)&lt;&gt;"",ISNUMBER(VALUE(SUBSTITUTE($I165,"-",""))),IFERROR(SEARCH("-",$I165),0)&gt;0))),1001,0),3)</f>
        <v>0</v>
      </c>
      <c r="B165" s="85"/>
      <c r="C165" s="104"/>
      <c r="D165" s="105">
        <v>7</v>
      </c>
      <c r="E165" s="80" t="s">
        <v>27</v>
      </c>
      <c r="I165" s="39"/>
      <c r="J165" s="39"/>
      <c r="K165" s="39"/>
      <c r="L165" s="39"/>
      <c r="M165" s="39"/>
      <c r="Y165" s="111"/>
      <c r="Z165" s="109"/>
    </row>
    <row r="166" spans="1:27" ht="20.100000000000001" customHeight="1" x14ac:dyDescent="0.15">
      <c r="A166" s="85"/>
      <c r="B166" s="85"/>
      <c r="C166" s="113"/>
      <c r="D166" s="110"/>
      <c r="E166" s="110"/>
      <c r="F166" s="110"/>
      <c r="G166" s="110"/>
      <c r="H166" s="110"/>
      <c r="I166" s="107"/>
      <c r="J166" s="112" t="s">
        <v>30</v>
      </c>
      <c r="K166" s="111"/>
      <c r="L166" s="111"/>
      <c r="M166" s="111"/>
      <c r="N166" s="111"/>
      <c r="O166" s="111"/>
      <c r="P166" s="111"/>
      <c r="Q166" s="111"/>
      <c r="R166" s="111"/>
      <c r="S166" s="111"/>
      <c r="T166" s="111"/>
      <c r="U166" s="111"/>
      <c r="V166" s="111"/>
      <c r="W166" s="111"/>
      <c r="X166" s="111"/>
      <c r="Y166" s="111"/>
      <c r="Z166" s="109"/>
    </row>
    <row r="167" spans="1:27" ht="20.100000000000001" customHeight="1" x14ac:dyDescent="0.15">
      <c r="A167" s="85">
        <f>IFERROR(IF(AND($I153="する",AND(TRIM($I167)&lt;&gt;"",NOT(AND(ISNUMBER(VALUE(SUBSTITUTE($I167,"-",""))),IFERROR(SEARCH("-",$I167),0)&gt;0)))),1001,0),3)</f>
        <v>0</v>
      </c>
      <c r="B167" s="85"/>
      <c r="C167" s="104"/>
      <c r="D167" s="105">
        <v>8</v>
      </c>
      <c r="E167" s="80" t="s">
        <v>31</v>
      </c>
      <c r="I167" s="39"/>
      <c r="J167" s="39"/>
      <c r="K167" s="39"/>
      <c r="L167" s="39"/>
      <c r="M167" s="39"/>
      <c r="N167" s="111"/>
      <c r="O167" s="111"/>
      <c r="P167" s="111"/>
      <c r="Q167" s="111"/>
      <c r="R167" s="111"/>
      <c r="S167" s="111"/>
      <c r="T167" s="111"/>
      <c r="U167" s="111"/>
      <c r="V167" s="111"/>
      <c r="W167" s="111"/>
      <c r="X167" s="111"/>
      <c r="Y167" s="111"/>
      <c r="Z167" s="109"/>
    </row>
    <row r="168" spans="1:27" ht="20.100000000000001" customHeight="1" x14ac:dyDescent="0.15">
      <c r="A168" s="85"/>
      <c r="B168" s="85"/>
      <c r="C168" s="113"/>
      <c r="D168" s="110"/>
      <c r="E168" s="110"/>
      <c r="F168" s="110"/>
      <c r="G168" s="110"/>
      <c r="H168" s="110"/>
      <c r="I168" s="107"/>
      <c r="J168" s="112" t="s">
        <v>30</v>
      </c>
      <c r="K168" s="111"/>
      <c r="L168" s="111"/>
      <c r="M168" s="111"/>
      <c r="N168" s="111"/>
      <c r="O168" s="111"/>
      <c r="P168" s="111"/>
      <c r="Q168" s="111"/>
      <c r="R168" s="111"/>
      <c r="S168" s="111"/>
      <c r="T168" s="111"/>
      <c r="U168" s="111"/>
      <c r="V168" s="111"/>
      <c r="W168" s="111"/>
      <c r="X168" s="111"/>
      <c r="Y168" s="111"/>
      <c r="Z168" s="109"/>
    </row>
    <row r="169" spans="1:27" ht="20.100000000000001" customHeight="1" x14ac:dyDescent="0.15">
      <c r="A169" s="85">
        <f>IFERROR(IF(AND($I153="する",AND(TRIM($I169)&lt;&gt;"", NOT(IFERROR(SEARCH("@",$I169),0)&gt;0))),1001,0),3)</f>
        <v>0</v>
      </c>
      <c r="B169" s="85"/>
      <c r="C169" s="104"/>
      <c r="D169" s="105">
        <v>9</v>
      </c>
      <c r="E169" s="80" t="s">
        <v>32</v>
      </c>
      <c r="I169" s="39"/>
      <c r="J169" s="39"/>
      <c r="K169" s="39"/>
      <c r="L169" s="39"/>
      <c r="M169" s="39"/>
      <c r="N169" s="39"/>
      <c r="O169" s="39"/>
      <c r="P169" s="39"/>
      <c r="Q169" s="41"/>
      <c r="R169" s="39"/>
      <c r="S169" s="39"/>
      <c r="T169" s="39"/>
      <c r="U169" s="39"/>
      <c r="V169" s="39"/>
      <c r="W169" s="39"/>
      <c r="X169" s="39"/>
      <c r="Y169" s="39"/>
      <c r="Z169" s="109"/>
    </row>
    <row r="170" spans="1:27" ht="20.100000000000001" customHeight="1" x14ac:dyDescent="0.15">
      <c r="A170" s="85"/>
      <c r="B170" s="85"/>
      <c r="C170" s="113"/>
      <c r="D170" s="110"/>
      <c r="E170" s="110"/>
      <c r="F170" s="110"/>
      <c r="G170" s="110"/>
      <c r="H170" s="110"/>
      <c r="I170" s="107"/>
      <c r="J170" s="118" t="s">
        <v>65</v>
      </c>
      <c r="K170" s="135"/>
      <c r="L170" s="111"/>
      <c r="M170" s="111"/>
      <c r="N170" s="111"/>
      <c r="O170" s="111"/>
      <c r="P170" s="111"/>
      <c r="Q170" s="136"/>
      <c r="R170" s="111"/>
      <c r="S170" s="111"/>
      <c r="T170" s="111"/>
      <c r="U170" s="111"/>
      <c r="V170" s="111"/>
      <c r="W170" s="111"/>
      <c r="X170" s="111"/>
      <c r="Y170" s="111"/>
      <c r="Z170" s="109"/>
    </row>
    <row r="171" spans="1:27" ht="20.100000000000001" customHeight="1" x14ac:dyDescent="0.15">
      <c r="A171" s="85"/>
      <c r="B171" s="85"/>
      <c r="C171" s="124"/>
      <c r="D171" s="125"/>
      <c r="E171" s="125"/>
      <c r="F171" s="125"/>
      <c r="G171" s="125"/>
      <c r="H171" s="125"/>
      <c r="I171" s="126"/>
      <c r="J171" s="126"/>
      <c r="K171" s="127"/>
      <c r="L171" s="126"/>
      <c r="M171" s="126"/>
      <c r="N171" s="126"/>
      <c r="O171" s="126"/>
      <c r="P171" s="126"/>
      <c r="Q171" s="126"/>
      <c r="R171" s="126"/>
      <c r="S171" s="126"/>
      <c r="T171" s="126"/>
      <c r="U171" s="126"/>
      <c r="V171" s="126"/>
      <c r="W171" s="126"/>
      <c r="X171" s="126"/>
      <c r="Y171" s="155"/>
      <c r="Z171" s="128"/>
      <c r="AA171" s="142"/>
    </row>
    <row r="172" spans="1:27" ht="20.100000000000001" customHeight="1" x14ac:dyDescent="0.15">
      <c r="A172" s="85"/>
      <c r="B172" s="85"/>
      <c r="C172" s="110"/>
      <c r="D172" s="110"/>
      <c r="E172" s="110"/>
      <c r="F172" s="110"/>
      <c r="G172" s="110"/>
      <c r="H172" s="110"/>
      <c r="I172" s="130"/>
      <c r="J172" s="130"/>
      <c r="K172" s="130"/>
      <c r="L172" s="130"/>
      <c r="M172" s="130"/>
      <c r="N172" s="130"/>
      <c r="O172" s="130"/>
      <c r="P172" s="130"/>
      <c r="Q172" s="130"/>
      <c r="R172" s="130"/>
      <c r="S172" s="130"/>
      <c r="T172" s="130"/>
      <c r="U172" s="130"/>
      <c r="V172" s="130"/>
      <c r="W172" s="130"/>
      <c r="X172" s="130"/>
      <c r="Y172" s="156"/>
      <c r="Z172" s="110"/>
      <c r="AA172" s="142"/>
    </row>
    <row r="173" spans="1:27" ht="20.100000000000001" customHeight="1" x14ac:dyDescent="0.15">
      <c r="A173" s="85"/>
      <c r="B173" s="85"/>
      <c r="C173" s="110"/>
      <c r="D173" s="110"/>
      <c r="E173" s="110"/>
      <c r="F173" s="110"/>
      <c r="G173" s="110"/>
      <c r="H173" s="110"/>
      <c r="I173" s="157"/>
      <c r="J173" s="130"/>
      <c r="K173" s="130"/>
      <c r="L173" s="130"/>
      <c r="M173" s="130"/>
      <c r="N173" s="156"/>
      <c r="O173" s="130"/>
      <c r="P173" s="130"/>
      <c r="Q173" s="130"/>
      <c r="R173" s="156"/>
      <c r="S173" s="130"/>
      <c r="T173" s="130"/>
      <c r="U173" s="130"/>
      <c r="V173" s="130"/>
      <c r="W173" s="130"/>
      <c r="X173" s="130"/>
      <c r="Y173" s="130"/>
      <c r="Z173" s="130"/>
      <c r="AA173" s="130"/>
    </row>
    <row r="174" spans="1:27" ht="20.100000000000001" customHeight="1" x14ac:dyDescent="0.15">
      <c r="A174" s="85"/>
      <c r="B174" s="85"/>
      <c r="C174" s="97" t="s">
        <v>4</v>
      </c>
      <c r="D174" s="98"/>
      <c r="E174" s="98"/>
      <c r="F174" s="98"/>
      <c r="G174" s="98"/>
      <c r="H174" s="99"/>
      <c r="I174" s="158"/>
      <c r="J174" s="159"/>
      <c r="K174" s="159"/>
      <c r="L174" s="159"/>
      <c r="M174" s="159"/>
      <c r="N174" s="159"/>
      <c r="O174" s="159"/>
      <c r="P174" s="159"/>
      <c r="Q174" s="159"/>
      <c r="R174" s="159"/>
      <c r="S174" s="159"/>
      <c r="T174" s="159"/>
      <c r="U174" s="159"/>
      <c r="V174" s="159"/>
      <c r="W174" s="159"/>
      <c r="X174" s="159"/>
      <c r="Y174" s="159"/>
      <c r="Z174" s="159"/>
    </row>
    <row r="175" spans="1:27" ht="20.100000000000001" customHeight="1" x14ac:dyDescent="0.15">
      <c r="A175" s="85"/>
      <c r="B175" s="85"/>
      <c r="C175" s="160"/>
      <c r="D175" s="161"/>
      <c r="E175" s="161"/>
      <c r="F175" s="161"/>
      <c r="G175" s="161"/>
      <c r="H175" s="161"/>
      <c r="Z175" s="153"/>
      <c r="AA175" s="121"/>
    </row>
    <row r="176" spans="1:27" ht="20.100000000000001" customHeight="1" x14ac:dyDescent="0.15">
      <c r="A176" s="85">
        <f>IFERROR(IF(TRIM($I176)="",1001,0),3)</f>
        <v>1001</v>
      </c>
      <c r="B176" s="85"/>
      <c r="C176" s="104"/>
      <c r="D176" s="105">
        <v>1</v>
      </c>
      <c r="E176" s="80" t="s">
        <v>0</v>
      </c>
      <c r="I176" s="28"/>
      <c r="J176" s="28"/>
      <c r="K176" s="28"/>
      <c r="L176" s="28"/>
      <c r="M176" s="28"/>
      <c r="N176" s="110" t="s">
        <v>6</v>
      </c>
      <c r="O176" s="110"/>
      <c r="P176" s="110"/>
      <c r="Q176" s="110"/>
      <c r="R176" s="110"/>
      <c r="S176" s="110"/>
      <c r="T176" s="110"/>
      <c r="U176" s="110"/>
      <c r="V176" s="110"/>
      <c r="W176" s="110"/>
      <c r="X176" s="110"/>
      <c r="Y176" s="110"/>
      <c r="Z176" s="109"/>
    </row>
    <row r="177" spans="1:27" ht="45" customHeight="1" x14ac:dyDescent="0.15">
      <c r="A177" s="85"/>
      <c r="B177" s="85"/>
      <c r="C177" s="113"/>
      <c r="D177" s="110"/>
      <c r="E177" s="110"/>
      <c r="F177" s="110"/>
      <c r="G177" s="110"/>
      <c r="H177" s="110"/>
      <c r="I177" s="107"/>
      <c r="J177" s="133" t="s">
        <v>64</v>
      </c>
      <c r="K177" s="162"/>
      <c r="L177" s="162"/>
      <c r="M177" s="162"/>
      <c r="N177" s="162"/>
      <c r="O177" s="162"/>
      <c r="P177" s="162"/>
      <c r="Q177" s="162"/>
      <c r="R177" s="162"/>
      <c r="S177" s="162"/>
      <c r="T177" s="162"/>
      <c r="U177" s="162"/>
      <c r="V177" s="162"/>
      <c r="W177" s="162"/>
      <c r="X177" s="162"/>
      <c r="Y177" s="162"/>
      <c r="Z177" s="109"/>
    </row>
    <row r="178" spans="1:27" ht="20.100000000000001" customHeight="1" x14ac:dyDescent="0.15">
      <c r="A178" s="85"/>
      <c r="B178" s="85"/>
      <c r="C178" s="104"/>
      <c r="D178" s="105">
        <v>2</v>
      </c>
      <c r="E178" s="80" t="s">
        <v>7</v>
      </c>
      <c r="I178" s="63"/>
      <c r="J178" s="65"/>
      <c r="K178" s="65"/>
      <c r="L178" s="65"/>
      <c r="M178" s="65"/>
      <c r="N178" s="110"/>
      <c r="O178" s="110"/>
      <c r="P178" s="110"/>
      <c r="Q178" s="110"/>
      <c r="R178" s="110"/>
      <c r="S178" s="110"/>
      <c r="T178" s="110"/>
      <c r="U178" s="110"/>
      <c r="V178" s="110"/>
      <c r="W178" s="110"/>
      <c r="X178" s="110"/>
      <c r="Y178" s="110"/>
      <c r="Z178" s="109"/>
    </row>
    <row r="179" spans="1:27" ht="20.100000000000001" customHeight="1" x14ac:dyDescent="0.15">
      <c r="A179" s="85"/>
      <c r="B179" s="85"/>
      <c r="C179" s="113"/>
      <c r="D179" s="110"/>
      <c r="E179" s="110"/>
      <c r="F179" s="110"/>
      <c r="G179" s="110"/>
      <c r="H179" s="110"/>
      <c r="I179" s="107"/>
      <c r="J179" s="112" t="str">
        <f>日付例&amp;"　年月日を入力してください。個人の場合や設立日が1900/3/31以前の場合は、入力不要です。"</f>
        <v>例)2025/4/1、R7/4/1　年月日を入力してください。個人の場合や設立日が1900/3/31以前の場合は、入力不要です。</v>
      </c>
      <c r="K179" s="111"/>
      <c r="L179" s="111"/>
      <c r="M179" s="111"/>
      <c r="N179" s="111"/>
      <c r="O179" s="111"/>
      <c r="P179" s="111"/>
      <c r="Q179" s="111"/>
      <c r="R179" s="111"/>
      <c r="S179" s="111"/>
      <c r="T179" s="111"/>
      <c r="U179" s="111"/>
      <c r="V179" s="111"/>
      <c r="W179" s="111"/>
      <c r="X179" s="111"/>
      <c r="Y179" s="111"/>
      <c r="Z179" s="109"/>
    </row>
    <row r="180" spans="1:27" ht="20.100000000000001" customHeight="1" x14ac:dyDescent="0.15">
      <c r="A180" s="85"/>
      <c r="B180" s="85"/>
      <c r="C180" s="104"/>
      <c r="D180" s="105">
        <v>3</v>
      </c>
      <c r="E180" s="80" t="s">
        <v>54</v>
      </c>
      <c r="F180" s="110"/>
      <c r="G180" s="110"/>
      <c r="H180" s="110"/>
      <c r="I180" s="63"/>
      <c r="J180" s="65"/>
      <c r="K180" s="65"/>
      <c r="L180" s="65"/>
      <c r="M180" s="65"/>
      <c r="N180" s="163"/>
      <c r="O180" s="164"/>
      <c r="P180" s="164"/>
      <c r="Q180" s="164"/>
      <c r="R180" s="164"/>
      <c r="S180" s="164"/>
      <c r="T180" s="164"/>
      <c r="U180" s="164"/>
      <c r="V180" s="164"/>
      <c r="W180" s="164"/>
      <c r="X180" s="164"/>
      <c r="Y180" s="164"/>
      <c r="Z180" s="165"/>
      <c r="AA180" s="113"/>
    </row>
    <row r="181" spans="1:27" ht="20.100000000000001" customHeight="1" x14ac:dyDescent="0.15">
      <c r="A181" s="85"/>
      <c r="B181" s="85"/>
      <c r="C181" s="104"/>
      <c r="D181" s="105"/>
      <c r="E181" s="110"/>
      <c r="F181" s="110"/>
      <c r="G181" s="110"/>
      <c r="H181" s="110"/>
      <c r="I181" s="166"/>
      <c r="J181" s="112" t="str">
        <f>日付例&amp;"　年月日を入力してください。創業日が1900/3/31以前の場合は、入力不要です。"</f>
        <v>例)2025/4/1、R7/4/1　年月日を入力してください。創業日が1900/3/31以前の場合は、入力不要です。</v>
      </c>
      <c r="K181" s="112"/>
      <c r="L181" s="112"/>
      <c r="M181" s="120"/>
      <c r="N181" s="167"/>
      <c r="O181" s="112"/>
      <c r="P181" s="120"/>
      <c r="Q181" s="112"/>
      <c r="R181" s="112"/>
      <c r="S181" s="112"/>
      <c r="T181" s="112"/>
      <c r="U181" s="112"/>
      <c r="V181" s="112"/>
      <c r="W181" s="112"/>
      <c r="X181" s="112"/>
      <c r="Y181" s="112"/>
      <c r="Z181" s="123"/>
      <c r="AA181" s="113"/>
    </row>
    <row r="182" spans="1:27" ht="20.100000000000001" customHeight="1" x14ac:dyDescent="0.15">
      <c r="A182" s="85"/>
      <c r="B182" s="85"/>
      <c r="C182" s="104"/>
      <c r="D182" s="105">
        <v>4</v>
      </c>
      <c r="E182" s="110" t="s">
        <v>8</v>
      </c>
      <c r="F182" s="110"/>
      <c r="G182" s="110"/>
      <c r="H182" s="110"/>
      <c r="I182" s="63"/>
      <c r="J182" s="64"/>
      <c r="K182" s="64"/>
      <c r="L182" s="64"/>
      <c r="M182" s="64"/>
      <c r="N182" s="168" t="s">
        <v>9</v>
      </c>
      <c r="O182" s="63"/>
      <c r="P182" s="41"/>
      <c r="Q182" s="41"/>
      <c r="R182" s="41"/>
      <c r="S182" s="169" t="s">
        <v>10</v>
      </c>
      <c r="U182" s="164"/>
      <c r="V182" s="164"/>
      <c r="W182" s="164"/>
      <c r="X182" s="164"/>
      <c r="Y182" s="164"/>
      <c r="Z182" s="165"/>
      <c r="AA182" s="113"/>
    </row>
    <row r="183" spans="1:27" ht="20.100000000000001" customHeight="1" x14ac:dyDescent="0.15">
      <c r="A183" s="85"/>
      <c r="B183" s="85"/>
      <c r="C183" s="104"/>
      <c r="D183" s="105"/>
      <c r="E183" s="170" t="s">
        <v>11</v>
      </c>
      <c r="F183" s="110"/>
      <c r="G183" s="110"/>
      <c r="H183" s="110"/>
      <c r="I183" s="166"/>
      <c r="J183" s="112" t="str">
        <f>日付例&amp;"　年月日を入力してください。"</f>
        <v>例)2025/4/1、R7/4/1　年月日を入力してください。</v>
      </c>
      <c r="K183" s="112"/>
      <c r="L183" s="112"/>
      <c r="M183" s="120"/>
      <c r="N183" s="167"/>
      <c r="O183" s="112"/>
      <c r="P183" s="120"/>
      <c r="Q183" s="112"/>
      <c r="R183" s="112"/>
      <c r="S183" s="112"/>
      <c r="T183" s="112"/>
      <c r="U183" s="112"/>
      <c r="V183" s="112"/>
      <c r="W183" s="112"/>
      <c r="X183" s="112"/>
      <c r="Y183" s="112"/>
      <c r="Z183" s="123"/>
      <c r="AA183" s="113"/>
    </row>
    <row r="184" spans="1:27" ht="20.100000000000001" customHeight="1" x14ac:dyDescent="0.15">
      <c r="A184" s="85"/>
      <c r="B184" s="85"/>
      <c r="C184" s="104"/>
      <c r="D184" s="105">
        <v>5</v>
      </c>
      <c r="E184" s="171" t="s">
        <v>61</v>
      </c>
      <c r="F184" s="110"/>
      <c r="G184" s="110"/>
      <c r="H184" s="110"/>
      <c r="I184" s="63"/>
      <c r="J184" s="64"/>
      <c r="K184" s="64"/>
      <c r="L184" s="64"/>
      <c r="M184" s="64"/>
      <c r="N184" s="172"/>
      <c r="O184" s="164"/>
      <c r="P184" s="173"/>
      <c r="Q184" s="164"/>
      <c r="R184" s="164"/>
      <c r="S184" s="164"/>
      <c r="T184" s="164"/>
      <c r="U184" s="164"/>
      <c r="V184" s="164"/>
      <c r="W184" s="164"/>
      <c r="X184" s="164"/>
      <c r="Y184" s="164"/>
      <c r="Z184" s="165"/>
      <c r="AA184" s="113"/>
    </row>
    <row r="185" spans="1:27" ht="20.100000000000001" customHeight="1" x14ac:dyDescent="0.15">
      <c r="A185" s="85"/>
      <c r="B185" s="85"/>
      <c r="C185" s="104"/>
      <c r="D185" s="105"/>
      <c r="E185" s="170" t="s">
        <v>55</v>
      </c>
      <c r="F185" s="110"/>
      <c r="G185" s="110"/>
      <c r="H185" s="110"/>
      <c r="I185" s="174"/>
      <c r="J185" s="112" t="str">
        <f>日付例&amp;"　年月日を入力してください。"</f>
        <v>例)2025/4/1、R7/4/1　年月日を入力してください。</v>
      </c>
      <c r="K185" s="112"/>
      <c r="L185" s="112"/>
      <c r="M185" s="120"/>
      <c r="N185" s="167"/>
      <c r="O185" s="112"/>
      <c r="P185" s="120"/>
      <c r="Q185" s="112"/>
      <c r="R185" s="112"/>
      <c r="X185" s="112"/>
      <c r="Y185" s="112"/>
      <c r="Z185" s="123"/>
      <c r="AA185" s="113"/>
    </row>
    <row r="186" spans="1:27" ht="20.100000000000001" customHeight="1" x14ac:dyDescent="0.15">
      <c r="A186" s="85"/>
      <c r="B186" s="85"/>
      <c r="C186" s="100"/>
      <c r="D186" s="105">
        <v>6</v>
      </c>
      <c r="E186" s="110" t="s">
        <v>12</v>
      </c>
      <c r="F186" s="101"/>
      <c r="G186" s="101"/>
      <c r="H186" s="101"/>
      <c r="I186" s="110"/>
      <c r="J186" s="110"/>
      <c r="K186" s="110"/>
      <c r="L186" s="110"/>
      <c r="M186" s="110"/>
      <c r="N186" s="110"/>
      <c r="O186" s="110"/>
      <c r="P186" s="110"/>
      <c r="Q186" s="110"/>
      <c r="R186" s="110"/>
      <c r="S186" s="110"/>
      <c r="T186" s="110"/>
      <c r="U186" s="110"/>
      <c r="V186" s="110"/>
      <c r="W186" s="110"/>
      <c r="X186" s="110"/>
      <c r="Y186" s="110"/>
      <c r="Z186" s="109"/>
      <c r="AA186" s="113"/>
    </row>
    <row r="187" spans="1:27" ht="30" customHeight="1" x14ac:dyDescent="0.15">
      <c r="A187" s="85"/>
      <c r="B187" s="85"/>
      <c r="C187" s="104"/>
      <c r="D187" s="153"/>
      <c r="E187" s="175" t="s">
        <v>1</v>
      </c>
      <c r="F187" s="176"/>
      <c r="G187" s="176"/>
      <c r="H187" s="177"/>
      <c r="I187" s="178" t="s">
        <v>56</v>
      </c>
      <c r="J187" s="179"/>
      <c r="K187" s="179"/>
      <c r="L187" s="179"/>
      <c r="M187" s="180"/>
      <c r="N187" s="181" t="s">
        <v>73</v>
      </c>
      <c r="O187" s="182"/>
      <c r="P187" s="183"/>
      <c r="Q187" s="184" t="s">
        <v>150</v>
      </c>
      <c r="R187" s="185"/>
      <c r="S187" s="181" t="s">
        <v>74</v>
      </c>
      <c r="T187" s="182"/>
      <c r="U187" s="180"/>
      <c r="V187" s="181" t="s">
        <v>144</v>
      </c>
      <c r="W187" s="183"/>
      <c r="Z187" s="153"/>
      <c r="AA187" s="113"/>
    </row>
    <row r="188" spans="1:27" ht="20.100000000000001" customHeight="1" x14ac:dyDescent="0.15">
      <c r="A188" s="85"/>
      <c r="B188" s="85"/>
      <c r="C188" s="104"/>
      <c r="D188" s="153"/>
      <c r="E188" s="186" t="s">
        <v>75</v>
      </c>
      <c r="F188" s="187"/>
      <c r="G188" s="187"/>
      <c r="H188" s="188"/>
      <c r="I188" s="46"/>
      <c r="J188" s="58"/>
      <c r="K188" s="58"/>
      <c r="L188" s="58"/>
      <c r="M188" s="59"/>
      <c r="N188" s="46"/>
      <c r="O188" s="55"/>
      <c r="P188" s="47"/>
      <c r="Q188" s="189">
        <f>I188+N188</f>
        <v>0</v>
      </c>
      <c r="R188" s="190"/>
      <c r="S188" s="46"/>
      <c r="T188" s="55"/>
      <c r="U188" s="47"/>
      <c r="V188" s="46"/>
      <c r="W188" s="47"/>
      <c r="Z188" s="153"/>
      <c r="AA188" s="113"/>
    </row>
    <row r="189" spans="1:27" ht="20.100000000000001" customHeight="1" x14ac:dyDescent="0.15">
      <c r="A189" s="85"/>
      <c r="B189" s="85"/>
      <c r="C189" s="104"/>
      <c r="D189" s="153"/>
      <c r="E189" s="191" t="s">
        <v>145</v>
      </c>
      <c r="F189" s="192"/>
      <c r="G189" s="192"/>
      <c r="H189" s="193"/>
      <c r="I189" s="48"/>
      <c r="J189" s="61"/>
      <c r="K189" s="61"/>
      <c r="L189" s="61"/>
      <c r="M189" s="62"/>
      <c r="N189" s="48"/>
      <c r="O189" s="56"/>
      <c r="P189" s="49"/>
      <c r="Q189" s="194">
        <f>I189+N189</f>
        <v>0</v>
      </c>
      <c r="R189" s="195"/>
      <c r="S189" s="48"/>
      <c r="T189" s="56"/>
      <c r="U189" s="49"/>
      <c r="V189" s="48"/>
      <c r="W189" s="49"/>
      <c r="Z189" s="153"/>
      <c r="AA189" s="113"/>
    </row>
    <row r="190" spans="1:27" ht="20.100000000000001" customHeight="1" thickBot="1" x14ac:dyDescent="0.2">
      <c r="A190" s="85"/>
      <c r="B190" s="85"/>
      <c r="C190" s="104"/>
      <c r="D190" s="153"/>
      <c r="E190" s="196" t="s">
        <v>76</v>
      </c>
      <c r="F190" s="197"/>
      <c r="G190" s="197"/>
      <c r="H190" s="198"/>
      <c r="I190" s="199"/>
      <c r="J190" s="200"/>
      <c r="K190" s="200"/>
      <c r="L190" s="200"/>
      <c r="M190" s="200"/>
      <c r="N190" s="50"/>
      <c r="O190" s="60"/>
      <c r="P190" s="51"/>
      <c r="Q190" s="201">
        <f>N190</f>
        <v>0</v>
      </c>
      <c r="R190" s="202"/>
      <c r="S190" s="200"/>
      <c r="T190" s="200"/>
      <c r="U190" s="200"/>
      <c r="V190" s="50"/>
      <c r="W190" s="51"/>
      <c r="Z190" s="153"/>
      <c r="AA190" s="113"/>
    </row>
    <row r="191" spans="1:27" ht="20.100000000000001" customHeight="1" thickTop="1" x14ac:dyDescent="0.15">
      <c r="A191" s="85"/>
      <c r="B191" s="85"/>
      <c r="C191" s="104"/>
      <c r="E191" s="203" t="s">
        <v>57</v>
      </c>
      <c r="F191" s="204"/>
      <c r="G191" s="204"/>
      <c r="H191" s="205"/>
      <c r="I191" s="206">
        <f>I188+I189+I190</f>
        <v>0</v>
      </c>
      <c r="J191" s="207"/>
      <c r="K191" s="207"/>
      <c r="L191" s="207"/>
      <c r="M191" s="208"/>
      <c r="N191" s="206">
        <f>N188+N189+N190</f>
        <v>0</v>
      </c>
      <c r="O191" s="209"/>
      <c r="P191" s="210"/>
      <c r="Q191" s="211"/>
      <c r="R191" s="212"/>
      <c r="S191" s="206">
        <f>S188+S189</f>
        <v>0</v>
      </c>
      <c r="T191" s="209"/>
      <c r="U191" s="210"/>
      <c r="V191" s="213" t="s">
        <v>77</v>
      </c>
      <c r="W191" s="214">
        <f>V188+V189+V190</f>
        <v>0</v>
      </c>
      <c r="Z191" s="153"/>
      <c r="AA191" s="113"/>
    </row>
    <row r="192" spans="1:27" ht="20.100000000000001" customHeight="1" x14ac:dyDescent="0.15">
      <c r="A192" s="85"/>
      <c r="B192" s="85"/>
      <c r="C192" s="104"/>
      <c r="D192" s="105"/>
      <c r="E192" s="110"/>
      <c r="F192" s="110"/>
      <c r="G192" s="110"/>
      <c r="H192" s="110"/>
      <c r="I192" s="164"/>
      <c r="J192" s="164"/>
      <c r="K192" s="164"/>
      <c r="L192" s="172"/>
      <c r="M192" s="172"/>
      <c r="N192" s="172"/>
      <c r="O192" s="164"/>
      <c r="P192" s="164"/>
      <c r="Q192" s="164"/>
      <c r="R192" s="164"/>
      <c r="S192" s="164"/>
      <c r="T192" s="164"/>
      <c r="U192" s="164"/>
      <c r="V192" s="164"/>
      <c r="W192" s="164"/>
      <c r="X192" s="164"/>
      <c r="Y192" s="164"/>
      <c r="Z192" s="165"/>
      <c r="AA192" s="113"/>
    </row>
    <row r="193" spans="1:27" ht="20.100000000000001" customHeight="1" x14ac:dyDescent="0.15">
      <c r="A193" s="85"/>
      <c r="B193" s="85"/>
      <c r="C193" s="104"/>
      <c r="D193" s="105">
        <f>D186+1</f>
        <v>7</v>
      </c>
      <c r="E193" s="110" t="s">
        <v>114</v>
      </c>
      <c r="F193" s="110"/>
      <c r="G193" s="110"/>
      <c r="H193" s="110"/>
      <c r="I193" s="142"/>
      <c r="Z193" s="109"/>
    </row>
    <row r="194" spans="1:27" ht="20.100000000000001" customHeight="1" x14ac:dyDescent="0.15">
      <c r="A194" s="85"/>
      <c r="B194" s="85"/>
      <c r="C194" s="104"/>
      <c r="D194" s="105"/>
      <c r="E194" s="110" t="s">
        <v>115</v>
      </c>
      <c r="F194" s="110"/>
      <c r="G194" s="110"/>
      <c r="H194" s="110"/>
      <c r="I194" s="28"/>
      <c r="J194" s="29"/>
      <c r="K194" s="29"/>
      <c r="L194" s="29"/>
      <c r="M194" s="29"/>
      <c r="N194" s="110" t="s">
        <v>113</v>
      </c>
      <c r="O194" s="157"/>
      <c r="P194" s="110"/>
      <c r="Q194" s="110"/>
      <c r="R194" s="110"/>
      <c r="S194" s="157"/>
      <c r="T194" s="110"/>
      <c r="U194" s="110"/>
      <c r="V194" s="110"/>
      <c r="W194" s="110"/>
      <c r="X194" s="110"/>
      <c r="Y194" s="110"/>
      <c r="Z194" s="109"/>
    </row>
    <row r="195" spans="1:27" ht="20.100000000000001" customHeight="1" x14ac:dyDescent="0.15">
      <c r="A195" s="85"/>
      <c r="B195" s="85"/>
      <c r="C195" s="104"/>
      <c r="D195" s="105"/>
      <c r="E195" s="110"/>
      <c r="F195" s="110"/>
      <c r="G195" s="110"/>
      <c r="H195" s="110"/>
      <c r="I195" s="164"/>
      <c r="J195" s="164"/>
      <c r="K195" s="164"/>
      <c r="L195" s="172"/>
      <c r="M195" s="172"/>
      <c r="N195" s="172"/>
      <c r="O195" s="164"/>
      <c r="P195" s="164"/>
      <c r="Q195" s="164"/>
      <c r="Z195" s="153"/>
    </row>
    <row r="196" spans="1:27" ht="20.100000000000001" customHeight="1" x14ac:dyDescent="0.15">
      <c r="A196" s="85"/>
      <c r="B196" s="85"/>
      <c r="C196" s="104"/>
      <c r="D196" s="105">
        <f>D193+1</f>
        <v>8</v>
      </c>
      <c r="E196" s="110" t="s">
        <v>116</v>
      </c>
      <c r="F196" s="110"/>
      <c r="G196" s="110"/>
      <c r="H196" s="110"/>
      <c r="I196" s="142"/>
      <c r="Z196" s="153"/>
    </row>
    <row r="197" spans="1:27" ht="20.100000000000001" customHeight="1" x14ac:dyDescent="0.15">
      <c r="A197" s="85"/>
      <c r="B197" s="85"/>
      <c r="C197" s="104"/>
      <c r="D197" s="105"/>
      <c r="E197" s="215" t="s">
        <v>117</v>
      </c>
      <c r="F197" s="216"/>
      <c r="G197" s="216"/>
      <c r="H197" s="217"/>
      <c r="I197" s="30"/>
      <c r="J197" s="31"/>
      <c r="K197" s="31"/>
      <c r="L197" s="31"/>
      <c r="M197" s="32"/>
      <c r="N197" s="110" t="s">
        <v>113</v>
      </c>
      <c r="Z197" s="153"/>
    </row>
    <row r="198" spans="1:27" ht="20.100000000000001" customHeight="1" x14ac:dyDescent="0.15">
      <c r="A198" s="85"/>
      <c r="B198" s="85"/>
      <c r="C198" s="104"/>
      <c r="D198" s="105"/>
      <c r="E198" s="218" t="s">
        <v>118</v>
      </c>
      <c r="F198" s="219"/>
      <c r="G198" s="219"/>
      <c r="H198" s="220"/>
      <c r="I198" s="33"/>
      <c r="J198" s="34"/>
      <c r="K198" s="34"/>
      <c r="L198" s="34"/>
      <c r="M198" s="35"/>
      <c r="N198" s="110" t="s">
        <v>113</v>
      </c>
      <c r="Z198" s="153"/>
    </row>
    <row r="199" spans="1:27" ht="20.100000000000001" customHeight="1" x14ac:dyDescent="0.15">
      <c r="A199" s="85"/>
      <c r="B199" s="85"/>
      <c r="C199" s="104"/>
      <c r="D199" s="105"/>
      <c r="E199" s="221" t="s">
        <v>119</v>
      </c>
      <c r="F199" s="222"/>
      <c r="G199" s="222"/>
      <c r="H199" s="223"/>
      <c r="I199" s="33"/>
      <c r="J199" s="34"/>
      <c r="K199" s="34"/>
      <c r="L199" s="34"/>
      <c r="M199" s="35"/>
      <c r="N199" s="110" t="s">
        <v>113</v>
      </c>
      <c r="Z199" s="153"/>
    </row>
    <row r="200" spans="1:27" ht="20.100000000000001" customHeight="1" x14ac:dyDescent="0.15">
      <c r="A200" s="85"/>
      <c r="B200" s="85"/>
      <c r="C200" s="104"/>
      <c r="D200" s="105"/>
      <c r="E200" s="224" t="s">
        <v>120</v>
      </c>
      <c r="F200" s="225"/>
      <c r="G200" s="225"/>
      <c r="H200" s="226"/>
      <c r="I200" s="36"/>
      <c r="J200" s="37"/>
      <c r="K200" s="37"/>
      <c r="L200" s="37"/>
      <c r="M200" s="38"/>
      <c r="N200" s="110" t="s">
        <v>113</v>
      </c>
      <c r="Z200" s="153"/>
    </row>
    <row r="201" spans="1:27" ht="20.100000000000001" customHeight="1" x14ac:dyDescent="0.15">
      <c r="A201" s="85"/>
      <c r="B201" s="85"/>
      <c r="C201" s="104"/>
      <c r="D201" s="105"/>
      <c r="E201" s="164"/>
      <c r="F201" s="227"/>
      <c r="G201" s="164"/>
      <c r="H201" s="164"/>
      <c r="I201" s="164"/>
      <c r="J201" s="164"/>
      <c r="K201" s="164"/>
      <c r="L201" s="164"/>
      <c r="M201" s="164"/>
      <c r="N201" s="164"/>
      <c r="O201" s="164"/>
      <c r="P201" s="164"/>
      <c r="Z201" s="153"/>
    </row>
    <row r="202" spans="1:27" ht="20.100000000000001" customHeight="1" x14ac:dyDescent="0.15">
      <c r="A202" s="85"/>
      <c r="B202" s="85"/>
      <c r="C202" s="104"/>
      <c r="D202" s="105">
        <f>D196+1</f>
        <v>9</v>
      </c>
      <c r="E202" s="110" t="s">
        <v>78</v>
      </c>
      <c r="F202" s="110"/>
      <c r="G202" s="110"/>
      <c r="H202" s="110"/>
      <c r="I202" s="228"/>
      <c r="U202" s="164"/>
      <c r="V202" s="164"/>
      <c r="W202" s="164"/>
      <c r="X202" s="164"/>
      <c r="Y202" s="164"/>
      <c r="Z202" s="109"/>
    </row>
    <row r="203" spans="1:27" ht="20.100000000000001" customHeight="1" x14ac:dyDescent="0.15">
      <c r="A203" s="85"/>
      <c r="B203" s="85"/>
      <c r="C203" s="104"/>
      <c r="D203" s="105"/>
      <c r="E203" s="152" t="s">
        <v>143</v>
      </c>
      <c r="F203" s="110"/>
      <c r="G203" s="110"/>
      <c r="H203" s="110"/>
      <c r="I203" s="229"/>
      <c r="U203" s="164"/>
      <c r="V203" s="164"/>
      <c r="W203" s="164"/>
      <c r="X203" s="164"/>
      <c r="Y203" s="164"/>
      <c r="Z203" s="109"/>
    </row>
    <row r="204" spans="1:27" ht="20.100000000000001" customHeight="1" x14ac:dyDescent="0.15">
      <c r="A204" s="85"/>
      <c r="B204" s="85"/>
      <c r="C204" s="104"/>
      <c r="D204" s="105"/>
      <c r="E204" s="230" t="s">
        <v>121</v>
      </c>
      <c r="F204" s="231"/>
      <c r="G204" s="231"/>
      <c r="H204" s="231"/>
      <c r="I204" s="232" t="str">
        <f>IFERROR((ROUND(I194/I200*100,1)),"")</f>
        <v/>
      </c>
      <c r="J204" s="233"/>
      <c r="K204" s="233"/>
      <c r="L204" s="233"/>
      <c r="M204" s="234" t="s">
        <v>122</v>
      </c>
      <c r="N204" s="80" t="s">
        <v>139</v>
      </c>
      <c r="O204" s="172"/>
      <c r="T204" s="164"/>
      <c r="U204" s="164"/>
      <c r="V204" s="164"/>
      <c r="W204" s="164"/>
      <c r="X204" s="164"/>
      <c r="Y204" s="164"/>
      <c r="Z204" s="109"/>
    </row>
    <row r="205" spans="1:27" ht="20.100000000000001" customHeight="1" x14ac:dyDescent="0.15">
      <c r="A205" s="85"/>
      <c r="B205" s="85"/>
      <c r="C205" s="104"/>
      <c r="D205" s="105"/>
      <c r="E205" s="235" t="s">
        <v>123</v>
      </c>
      <c r="F205" s="236"/>
      <c r="G205" s="236"/>
      <c r="H205" s="237"/>
      <c r="I205" s="238" t="str">
        <f>IFERROR((ROUND(I197/I198*100,1)),"")</f>
        <v/>
      </c>
      <c r="J205" s="239"/>
      <c r="K205" s="239"/>
      <c r="L205" s="239"/>
      <c r="M205" s="240" t="s">
        <v>122</v>
      </c>
      <c r="N205" s="80" t="s">
        <v>140</v>
      </c>
      <c r="O205" s="172"/>
      <c r="T205" s="164"/>
      <c r="U205" s="164"/>
      <c r="V205" s="164"/>
      <c r="W205" s="164"/>
      <c r="X205" s="164"/>
      <c r="Y205" s="164"/>
      <c r="Z205" s="109"/>
    </row>
    <row r="206" spans="1:27" ht="20.100000000000001" customHeight="1" x14ac:dyDescent="0.15">
      <c r="A206" s="85"/>
      <c r="B206" s="85"/>
      <c r="C206" s="104"/>
      <c r="D206" s="105"/>
      <c r="E206" s="241" t="s">
        <v>79</v>
      </c>
      <c r="F206" s="242"/>
      <c r="G206" s="242"/>
      <c r="H206" s="243"/>
      <c r="I206" s="244" t="str">
        <f>IFERROR((ROUND(W191/I199*100,1)),"")</f>
        <v/>
      </c>
      <c r="J206" s="245"/>
      <c r="K206" s="245"/>
      <c r="L206" s="245"/>
      <c r="M206" s="246" t="s">
        <v>122</v>
      </c>
      <c r="N206" s="80" t="s">
        <v>141</v>
      </c>
      <c r="O206" s="172"/>
      <c r="T206" s="164"/>
      <c r="U206" s="164"/>
      <c r="V206" s="164"/>
      <c r="W206" s="164"/>
      <c r="X206" s="164"/>
      <c r="Y206" s="164"/>
      <c r="Z206" s="109"/>
    </row>
    <row r="207" spans="1:27" ht="20.100000000000001" customHeight="1" x14ac:dyDescent="0.15">
      <c r="A207" s="85"/>
      <c r="B207" s="85"/>
      <c r="C207" s="124"/>
      <c r="D207" s="125"/>
      <c r="E207" s="125"/>
      <c r="F207" s="125"/>
      <c r="G207" s="125"/>
      <c r="H207" s="125"/>
      <c r="I207" s="125"/>
      <c r="J207" s="126"/>
      <c r="K207" s="126"/>
      <c r="L207" s="126"/>
      <c r="M207" s="149"/>
      <c r="N207" s="126"/>
      <c r="O207" s="126"/>
      <c r="P207" s="149"/>
      <c r="Q207" s="126"/>
      <c r="R207" s="126"/>
      <c r="S207" s="126"/>
      <c r="T207" s="126"/>
      <c r="U207" s="126"/>
      <c r="V207" s="126"/>
      <c r="W207" s="126"/>
      <c r="X207" s="126"/>
      <c r="Y207" s="126"/>
      <c r="Z207" s="247"/>
      <c r="AA207" s="113"/>
    </row>
    <row r="208" spans="1:27" ht="20.100000000000001" customHeight="1" x14ac:dyDescent="0.15">
      <c r="A208" s="85"/>
      <c r="B208" s="85"/>
      <c r="C208" s="110"/>
      <c r="D208" s="110"/>
      <c r="E208" s="110"/>
      <c r="F208" s="110"/>
      <c r="G208" s="110"/>
      <c r="H208" s="110"/>
      <c r="I208" s="110"/>
      <c r="J208" s="130"/>
      <c r="K208" s="130"/>
      <c r="L208" s="130"/>
      <c r="M208" s="150"/>
      <c r="N208" s="130"/>
      <c r="O208" s="130"/>
      <c r="P208" s="150"/>
      <c r="Q208" s="130"/>
      <c r="R208" s="130"/>
      <c r="S208" s="130"/>
      <c r="T208" s="130"/>
      <c r="U208" s="130"/>
      <c r="V208" s="130"/>
      <c r="W208" s="130"/>
      <c r="X208" s="130"/>
      <c r="Y208" s="130"/>
      <c r="Z208" s="130"/>
      <c r="AA208" s="130"/>
    </row>
    <row r="209" spans="1:27" ht="20.100000000000001" customHeight="1" x14ac:dyDescent="0.15">
      <c r="A209" s="96"/>
      <c r="B209" s="85"/>
      <c r="C209" s="110"/>
      <c r="D209" s="110"/>
      <c r="E209" s="110"/>
      <c r="F209" s="110"/>
      <c r="G209" s="110"/>
      <c r="H209" s="110"/>
      <c r="I209" s="130"/>
      <c r="J209" s="110"/>
      <c r="K209" s="110"/>
      <c r="L209" s="141"/>
      <c r="M209" s="110"/>
      <c r="N209" s="110"/>
      <c r="O209" s="110"/>
      <c r="P209" s="110"/>
      <c r="Q209" s="110"/>
      <c r="R209" s="110"/>
      <c r="S209" s="110"/>
      <c r="T209" s="110"/>
      <c r="U209" s="110"/>
      <c r="V209" s="110"/>
      <c r="W209" s="110"/>
      <c r="X209" s="110"/>
      <c r="Y209" s="110"/>
      <c r="Z209" s="110"/>
    </row>
    <row r="210" spans="1:27" ht="20.100000000000001" customHeight="1" x14ac:dyDescent="0.15">
      <c r="A210" s="96"/>
      <c r="B210" s="85"/>
      <c r="C210" s="97" t="s">
        <v>13</v>
      </c>
      <c r="D210" s="98"/>
      <c r="E210" s="98"/>
      <c r="F210" s="98"/>
      <c r="G210" s="98"/>
      <c r="H210" s="98"/>
      <c r="I210" s="99"/>
      <c r="L210" s="131"/>
    </row>
    <row r="211" spans="1:27" ht="20.100000000000001" customHeight="1" x14ac:dyDescent="0.15">
      <c r="A211" s="96"/>
      <c r="B211" s="85"/>
      <c r="C211" s="100"/>
      <c r="D211" s="101"/>
      <c r="E211" s="101"/>
      <c r="F211" s="101"/>
      <c r="G211" s="101"/>
      <c r="H211" s="101"/>
      <c r="I211" s="101"/>
      <c r="J211" s="102"/>
      <c r="K211" s="102"/>
      <c r="L211" s="145"/>
      <c r="M211" s="145"/>
      <c r="N211" s="102"/>
      <c r="O211" s="102"/>
      <c r="P211" s="102"/>
      <c r="Q211" s="102"/>
      <c r="R211" s="102"/>
      <c r="S211" s="102"/>
      <c r="T211" s="102"/>
      <c r="U211" s="102"/>
      <c r="V211" s="102"/>
      <c r="W211" s="102"/>
      <c r="X211" s="102"/>
      <c r="Y211" s="102"/>
      <c r="Z211" s="103"/>
    </row>
    <row r="212" spans="1:27" ht="20.100000000000001" hidden="1" customHeight="1" x14ac:dyDescent="0.15">
      <c r="A212" s="96"/>
      <c r="B212" s="85"/>
      <c r="C212" s="100"/>
      <c r="D212" s="101"/>
      <c r="E212" s="101"/>
      <c r="F212" s="101"/>
      <c r="G212" s="101"/>
      <c r="H212" s="101"/>
      <c r="I212" s="101"/>
      <c r="J212" s="110"/>
      <c r="K212" s="110"/>
      <c r="L212" s="141"/>
      <c r="M212" s="141"/>
      <c r="N212" s="110"/>
      <c r="O212" s="110"/>
      <c r="P212" s="110"/>
      <c r="Q212" s="110"/>
      <c r="R212" s="110"/>
      <c r="S212" s="110"/>
      <c r="T212" s="110"/>
      <c r="U212" s="110"/>
      <c r="V212" s="110"/>
      <c r="W212" s="110"/>
      <c r="X212" s="110"/>
      <c r="Y212" s="110"/>
      <c r="Z212" s="109"/>
    </row>
    <row r="213" spans="1:27" ht="20.100000000000001" customHeight="1" x14ac:dyDescent="0.15">
      <c r="A213" s="85"/>
      <c r="B213" s="85"/>
      <c r="C213" s="100"/>
      <c r="D213" s="105">
        <v>1</v>
      </c>
      <c r="E213" s="248" t="s">
        <v>95</v>
      </c>
      <c r="F213" s="248"/>
      <c r="G213" s="248"/>
      <c r="I213" s="249"/>
      <c r="J213" s="227"/>
      <c r="K213" s="227"/>
      <c r="L213" s="227"/>
      <c r="M213" s="227"/>
      <c r="N213" s="227"/>
      <c r="O213" s="227"/>
      <c r="P213" s="227"/>
      <c r="Q213" s="227"/>
      <c r="R213" s="227"/>
      <c r="S213" s="227"/>
      <c r="T213" s="227"/>
      <c r="U213" s="227"/>
      <c r="V213" s="227"/>
      <c r="W213" s="227"/>
      <c r="X213" s="227"/>
      <c r="Y213" s="227"/>
      <c r="Z213" s="250"/>
      <c r="AA213" s="227"/>
    </row>
    <row r="214" spans="1:27" ht="30" customHeight="1" x14ac:dyDescent="0.15">
      <c r="A214" s="85"/>
      <c r="B214" s="85"/>
      <c r="C214" s="100"/>
      <c r="E214" s="147" t="s">
        <v>146</v>
      </c>
      <c r="F214" s="147"/>
      <c r="G214" s="147"/>
      <c r="H214" s="147"/>
      <c r="I214" s="147"/>
      <c r="J214" s="147"/>
      <c r="K214" s="147"/>
      <c r="L214" s="147"/>
      <c r="M214" s="147"/>
      <c r="N214" s="147"/>
      <c r="O214" s="147"/>
      <c r="P214" s="147"/>
      <c r="Q214" s="147"/>
      <c r="R214" s="147"/>
      <c r="S214" s="147"/>
      <c r="T214" s="147"/>
      <c r="U214" s="147"/>
      <c r="V214" s="147"/>
      <c r="W214" s="147"/>
      <c r="X214" s="147"/>
      <c r="Y214" s="147"/>
      <c r="Z214" s="251"/>
      <c r="AA214" s="110"/>
    </row>
    <row r="215" spans="1:27" ht="30" customHeight="1" x14ac:dyDescent="0.15">
      <c r="A215" s="85"/>
      <c r="B215" s="85"/>
      <c r="C215" s="100"/>
      <c r="D215" s="153"/>
      <c r="E215" s="252" t="s">
        <v>134</v>
      </c>
      <c r="F215" s="253"/>
      <c r="G215" s="253"/>
      <c r="H215" s="253"/>
      <c r="I215" s="253"/>
      <c r="J215" s="253"/>
      <c r="K215" s="253"/>
      <c r="L215" s="254" t="s">
        <v>129</v>
      </c>
      <c r="M215" s="253"/>
      <c r="N215" s="253"/>
      <c r="O215" s="255"/>
      <c r="P215" s="256" t="str">
        <f>"登録年月日
"&amp;日付例</f>
        <v>登録年月日
例)2025/4/1、R7/4/1</v>
      </c>
      <c r="Q215" s="256"/>
      <c r="R215" s="257"/>
      <c r="Z215" s="153"/>
      <c r="AA215" s="110"/>
    </row>
    <row r="216" spans="1:27" ht="20.100000000000001" customHeight="1" x14ac:dyDescent="0.15">
      <c r="A216" s="85"/>
      <c r="B216" s="85"/>
      <c r="C216" s="100"/>
      <c r="D216" s="153"/>
      <c r="E216" s="258" t="s">
        <v>130</v>
      </c>
      <c r="F216" s="259"/>
      <c r="G216" s="259"/>
      <c r="H216" s="259"/>
      <c r="I216" s="259"/>
      <c r="J216" s="259"/>
      <c r="K216" s="259"/>
      <c r="L216" s="52"/>
      <c r="M216" s="53"/>
      <c r="N216" s="53"/>
      <c r="O216" s="54"/>
      <c r="P216" s="25"/>
      <c r="Q216" s="26"/>
      <c r="R216" s="27"/>
      <c r="Z216" s="153"/>
      <c r="AA216" s="110"/>
    </row>
    <row r="217" spans="1:27" ht="20.100000000000001" customHeight="1" x14ac:dyDescent="0.15">
      <c r="A217" s="85"/>
      <c r="B217" s="85"/>
      <c r="C217" s="100"/>
      <c r="D217" s="153"/>
      <c r="E217" s="260" t="s">
        <v>131</v>
      </c>
      <c r="F217" s="261"/>
      <c r="G217" s="261"/>
      <c r="H217" s="261"/>
      <c r="I217" s="261"/>
      <c r="J217" s="261"/>
      <c r="K217" s="261"/>
      <c r="L217" s="19"/>
      <c r="M217" s="20"/>
      <c r="N217" s="20"/>
      <c r="O217" s="21"/>
      <c r="P217" s="22"/>
      <c r="Q217" s="23"/>
      <c r="R217" s="24"/>
      <c r="Z217" s="153"/>
      <c r="AA217" s="110"/>
    </row>
    <row r="218" spans="1:27" ht="20.100000000000001" customHeight="1" x14ac:dyDescent="0.15">
      <c r="A218" s="85"/>
      <c r="B218" s="85"/>
      <c r="C218" s="100"/>
      <c r="D218" s="153"/>
      <c r="E218" s="260" t="s">
        <v>132</v>
      </c>
      <c r="F218" s="261"/>
      <c r="G218" s="261"/>
      <c r="H218" s="261"/>
      <c r="I218" s="261"/>
      <c r="J218" s="261"/>
      <c r="K218" s="261"/>
      <c r="L218" s="19"/>
      <c r="M218" s="20"/>
      <c r="N218" s="20"/>
      <c r="O218" s="21"/>
      <c r="P218" s="22"/>
      <c r="Q218" s="23"/>
      <c r="R218" s="24"/>
      <c r="Z218" s="153"/>
      <c r="AA218" s="110"/>
    </row>
    <row r="219" spans="1:27" ht="20.100000000000001" customHeight="1" x14ac:dyDescent="0.15">
      <c r="A219" s="85"/>
      <c r="B219" s="85"/>
      <c r="C219" s="100"/>
      <c r="D219" s="153"/>
      <c r="E219" s="260" t="s">
        <v>133</v>
      </c>
      <c r="F219" s="261"/>
      <c r="G219" s="261"/>
      <c r="H219" s="261"/>
      <c r="I219" s="261"/>
      <c r="J219" s="261"/>
      <c r="K219" s="261"/>
      <c r="L219" s="19"/>
      <c r="M219" s="20"/>
      <c r="N219" s="20"/>
      <c r="O219" s="21"/>
      <c r="P219" s="22"/>
      <c r="Q219" s="23"/>
      <c r="R219" s="24"/>
      <c r="Z219" s="153"/>
      <c r="AA219" s="110"/>
    </row>
    <row r="220" spans="1:27" ht="20.100000000000001" customHeight="1" x14ac:dyDescent="0.15">
      <c r="A220" s="85"/>
      <c r="B220" s="85"/>
      <c r="C220" s="100"/>
      <c r="D220" s="153"/>
      <c r="E220" s="66"/>
      <c r="F220" s="67"/>
      <c r="G220" s="67"/>
      <c r="H220" s="67"/>
      <c r="I220" s="67"/>
      <c r="J220" s="67"/>
      <c r="K220" s="68"/>
      <c r="L220" s="69"/>
      <c r="M220" s="70"/>
      <c r="N220" s="70"/>
      <c r="O220" s="71"/>
      <c r="P220" s="72"/>
      <c r="Q220" s="73"/>
      <c r="R220" s="74"/>
      <c r="Z220" s="153"/>
      <c r="AA220" s="110"/>
    </row>
    <row r="221" spans="1:27" ht="20.100000000000001" customHeight="1" x14ac:dyDescent="0.15">
      <c r="A221" s="85"/>
      <c r="B221" s="85"/>
      <c r="C221" s="100"/>
      <c r="E221" s="171"/>
      <c r="F221" s="171"/>
      <c r="G221" s="171"/>
      <c r="H221" s="171"/>
      <c r="I221" s="262"/>
      <c r="J221" s="262"/>
      <c r="K221" s="262"/>
      <c r="L221" s="262"/>
      <c r="M221" s="262"/>
      <c r="N221" s="263"/>
      <c r="O221" s="264"/>
      <c r="P221" s="264"/>
      <c r="Q221" s="264"/>
      <c r="R221" s="264"/>
      <c r="Z221" s="153"/>
      <c r="AA221" s="110"/>
    </row>
    <row r="222" spans="1:27" ht="20.100000000000001" customHeight="1" x14ac:dyDescent="0.15">
      <c r="A222" s="96"/>
      <c r="B222" s="85"/>
      <c r="C222" s="104"/>
      <c r="D222" s="105">
        <f>D213+1</f>
        <v>2</v>
      </c>
      <c r="E222" s="80" t="s">
        <v>127</v>
      </c>
      <c r="J222" s="111"/>
      <c r="L222" s="148"/>
      <c r="M222" s="111"/>
      <c r="N222" s="111"/>
      <c r="O222" s="148"/>
      <c r="P222" s="111"/>
      <c r="Q222" s="111"/>
      <c r="R222" s="148"/>
      <c r="S222" s="111"/>
      <c r="T222" s="111"/>
      <c r="U222" s="111"/>
      <c r="V222" s="111"/>
      <c r="W222" s="111"/>
      <c r="X222" s="111"/>
      <c r="Y222" s="111"/>
      <c r="Z222" s="109"/>
    </row>
    <row r="223" spans="1:27" ht="50.1" customHeight="1" x14ac:dyDescent="0.15">
      <c r="A223" s="96"/>
      <c r="B223" s="85"/>
      <c r="C223" s="100"/>
      <c r="E223" s="265" t="s">
        <v>147</v>
      </c>
      <c r="F223" s="265"/>
      <c r="G223" s="265"/>
      <c r="H223" s="265"/>
      <c r="I223" s="265"/>
      <c r="J223" s="266"/>
      <c r="K223" s="266"/>
      <c r="L223" s="266"/>
      <c r="M223" s="266"/>
      <c r="N223" s="266"/>
      <c r="O223" s="266"/>
      <c r="P223" s="266"/>
      <c r="Q223" s="266"/>
      <c r="R223" s="266"/>
      <c r="S223" s="266"/>
      <c r="T223" s="266"/>
      <c r="U223" s="266"/>
      <c r="V223" s="266"/>
      <c r="W223" s="266"/>
      <c r="X223" s="266"/>
      <c r="Y223" s="266"/>
      <c r="Z223" s="109"/>
    </row>
    <row r="224" spans="1:27" ht="30" customHeight="1" x14ac:dyDescent="0.15">
      <c r="A224" s="96">
        <f>IFERROR(IF(IF(COUNTIF($O225:$O235,"○")&lt;1,1001,0),1001,0),3)</f>
        <v>1001</v>
      </c>
      <c r="B224" s="307"/>
      <c r="C224" s="100"/>
      <c r="E224" s="252" t="s">
        <v>91</v>
      </c>
      <c r="F224" s="253"/>
      <c r="G224" s="253"/>
      <c r="H224" s="253"/>
      <c r="I224" s="253"/>
      <c r="J224" s="253"/>
      <c r="K224" s="253"/>
      <c r="L224" s="253"/>
      <c r="M224" s="253"/>
      <c r="N224" s="253"/>
      <c r="O224" s="267" t="s">
        <v>14</v>
      </c>
      <c r="P224" s="268" t="s">
        <v>98</v>
      </c>
      <c r="Q224" s="268" t="s">
        <v>97</v>
      </c>
      <c r="R224" s="269" t="s">
        <v>135</v>
      </c>
      <c r="S224" s="269"/>
      <c r="T224" s="269" t="s">
        <v>136</v>
      </c>
      <c r="U224" s="269"/>
      <c r="V224" s="269"/>
      <c r="W224" s="268" t="s">
        <v>110</v>
      </c>
      <c r="X224" s="270" t="s">
        <v>96</v>
      </c>
      <c r="Y224" s="271"/>
      <c r="Z224" s="109"/>
    </row>
    <row r="225" spans="1:26" ht="20.100000000000001" customHeight="1" x14ac:dyDescent="0.15">
      <c r="A225" s="96"/>
      <c r="B225" s="85"/>
      <c r="C225" s="113"/>
      <c r="D225" s="110"/>
      <c r="E225" s="272" t="s">
        <v>80</v>
      </c>
      <c r="F225" s="273"/>
      <c r="G225" s="274" t="s">
        <v>81</v>
      </c>
      <c r="H225" s="275"/>
      <c r="I225" s="275"/>
      <c r="J225" s="275"/>
      <c r="K225" s="275"/>
      <c r="L225" s="275"/>
      <c r="M225" s="275"/>
      <c r="N225" s="275"/>
      <c r="O225" s="2"/>
      <c r="P225" s="4"/>
      <c r="Q225" s="308"/>
      <c r="R225" s="309"/>
      <c r="S225" s="14"/>
      <c r="T225" s="309"/>
      <c r="U225" s="13"/>
      <c r="V225" s="14"/>
      <c r="W225" s="308"/>
      <c r="X225" s="309"/>
      <c r="Y225" s="77"/>
      <c r="Z225" s="109"/>
    </row>
    <row r="226" spans="1:26" ht="20.100000000000001" customHeight="1" x14ac:dyDescent="0.15">
      <c r="B226" s="153"/>
      <c r="D226" s="153"/>
      <c r="E226" s="277"/>
      <c r="F226" s="278"/>
      <c r="G226" s="279" t="s">
        <v>82</v>
      </c>
      <c r="H226" s="280"/>
      <c r="I226" s="280"/>
      <c r="J226" s="280"/>
      <c r="K226" s="280"/>
      <c r="L226" s="280"/>
      <c r="M226" s="280"/>
      <c r="N226" s="280"/>
      <c r="O226" s="3"/>
      <c r="P226" s="5"/>
      <c r="Q226" s="310"/>
      <c r="R226" s="311"/>
      <c r="S226" s="10"/>
      <c r="T226" s="311"/>
      <c r="U226" s="9"/>
      <c r="V226" s="10"/>
      <c r="W226" s="310"/>
      <c r="X226" s="311"/>
      <c r="Y226" s="75"/>
      <c r="Z226" s="153"/>
    </row>
    <row r="227" spans="1:26" ht="20.100000000000001" customHeight="1" x14ac:dyDescent="0.15">
      <c r="B227" s="153"/>
      <c r="E227" s="277"/>
      <c r="F227" s="278"/>
      <c r="G227" s="279" t="s">
        <v>83</v>
      </c>
      <c r="H227" s="280"/>
      <c r="I227" s="280"/>
      <c r="J227" s="280"/>
      <c r="K227" s="280"/>
      <c r="L227" s="280"/>
      <c r="M227" s="280"/>
      <c r="N227" s="280"/>
      <c r="O227" s="3"/>
      <c r="P227" s="5"/>
      <c r="Q227" s="310"/>
      <c r="R227" s="311"/>
      <c r="S227" s="10"/>
      <c r="T227" s="311"/>
      <c r="U227" s="9"/>
      <c r="V227" s="10"/>
      <c r="W227" s="310"/>
      <c r="X227" s="311"/>
      <c r="Y227" s="75"/>
      <c r="Z227" s="153"/>
    </row>
    <row r="228" spans="1:26" ht="20.100000000000001" customHeight="1" x14ac:dyDescent="0.15">
      <c r="B228" s="153"/>
      <c r="E228" s="277"/>
      <c r="F228" s="278"/>
      <c r="G228" s="279" t="s">
        <v>84</v>
      </c>
      <c r="H228" s="280"/>
      <c r="I228" s="280"/>
      <c r="J228" s="280"/>
      <c r="K228" s="280"/>
      <c r="L228" s="280"/>
      <c r="M228" s="280"/>
      <c r="N228" s="280"/>
      <c r="O228" s="3"/>
      <c r="P228" s="5"/>
      <c r="Q228" s="310"/>
      <c r="R228" s="311"/>
      <c r="S228" s="10"/>
      <c r="T228" s="311"/>
      <c r="U228" s="9"/>
      <c r="V228" s="10"/>
      <c r="W228" s="310"/>
      <c r="X228" s="311"/>
      <c r="Y228" s="75"/>
      <c r="Z228" s="153"/>
    </row>
    <row r="229" spans="1:26" ht="20.100000000000001" customHeight="1" x14ac:dyDescent="0.15">
      <c r="B229" s="153"/>
      <c r="E229" s="281"/>
      <c r="F229" s="282"/>
      <c r="G229" s="279" t="s">
        <v>85</v>
      </c>
      <c r="H229" s="280"/>
      <c r="I229" s="280"/>
      <c r="J229" s="280"/>
      <c r="K229" s="280"/>
      <c r="L229" s="280"/>
      <c r="M229" s="280"/>
      <c r="N229" s="280"/>
      <c r="O229" s="3"/>
      <c r="P229" s="5"/>
      <c r="Q229" s="310"/>
      <c r="R229" s="311"/>
      <c r="S229" s="10"/>
      <c r="T229" s="311"/>
      <c r="U229" s="9"/>
      <c r="V229" s="10"/>
      <c r="W229" s="310"/>
      <c r="X229" s="311"/>
      <c r="Y229" s="75"/>
      <c r="Z229" s="153"/>
    </row>
    <row r="230" spans="1:26" ht="20.100000000000001" customHeight="1" x14ac:dyDescent="0.15">
      <c r="B230" s="153"/>
      <c r="E230" s="283" t="s">
        <v>87</v>
      </c>
      <c r="F230" s="284"/>
      <c r="G230" s="284"/>
      <c r="H230" s="284"/>
      <c r="I230" s="284"/>
      <c r="J230" s="284"/>
      <c r="K230" s="284"/>
      <c r="L230" s="284"/>
      <c r="M230" s="284"/>
      <c r="N230" s="284"/>
      <c r="O230" s="3"/>
      <c r="P230" s="5"/>
      <c r="Q230" s="310"/>
      <c r="R230" s="311"/>
      <c r="S230" s="10"/>
      <c r="T230" s="311"/>
      <c r="U230" s="9"/>
      <c r="V230" s="10"/>
      <c r="W230" s="310"/>
      <c r="X230" s="311"/>
      <c r="Y230" s="75"/>
      <c r="Z230" s="153"/>
    </row>
    <row r="231" spans="1:26" ht="20.100000000000001" customHeight="1" x14ac:dyDescent="0.15">
      <c r="B231" s="153"/>
      <c r="E231" s="283" t="s">
        <v>89</v>
      </c>
      <c r="F231" s="284"/>
      <c r="G231" s="284"/>
      <c r="H231" s="284"/>
      <c r="I231" s="284"/>
      <c r="J231" s="284"/>
      <c r="K231" s="284"/>
      <c r="L231" s="284"/>
      <c r="M231" s="284"/>
      <c r="N231" s="284"/>
      <c r="O231" s="3"/>
      <c r="P231" s="5"/>
      <c r="Q231" s="310"/>
      <c r="R231" s="311"/>
      <c r="S231" s="10"/>
      <c r="T231" s="311"/>
      <c r="U231" s="9"/>
      <c r="V231" s="10"/>
      <c r="W231" s="310"/>
      <c r="X231" s="311"/>
      <c r="Y231" s="75"/>
      <c r="Z231" s="153"/>
    </row>
    <row r="232" spans="1:26" ht="20.100000000000001" customHeight="1" x14ac:dyDescent="0.15">
      <c r="B232" s="153"/>
      <c r="E232" s="285" t="s">
        <v>90</v>
      </c>
      <c r="F232" s="286"/>
      <c r="G232" s="279" t="s">
        <v>92</v>
      </c>
      <c r="H232" s="280"/>
      <c r="I232" s="280"/>
      <c r="J232" s="280"/>
      <c r="K232" s="280"/>
      <c r="L232" s="280"/>
      <c r="M232" s="280"/>
      <c r="N232" s="280"/>
      <c r="O232" s="3"/>
      <c r="P232" s="5"/>
      <c r="Q232" s="310"/>
      <c r="R232" s="311"/>
      <c r="S232" s="10"/>
      <c r="T232" s="311"/>
      <c r="U232" s="9"/>
      <c r="V232" s="10"/>
      <c r="W232" s="310"/>
      <c r="X232" s="311"/>
      <c r="Y232" s="75"/>
      <c r="Z232" s="153"/>
    </row>
    <row r="233" spans="1:26" ht="20.100000000000001" customHeight="1" x14ac:dyDescent="0.15">
      <c r="B233" s="153"/>
      <c r="E233" s="277"/>
      <c r="F233" s="278"/>
      <c r="G233" s="279" t="s">
        <v>93</v>
      </c>
      <c r="H233" s="280"/>
      <c r="I233" s="280"/>
      <c r="J233" s="280"/>
      <c r="K233" s="280"/>
      <c r="L233" s="280"/>
      <c r="M233" s="280"/>
      <c r="N233" s="280"/>
      <c r="O233" s="3"/>
      <c r="P233" s="5"/>
      <c r="Q233" s="310"/>
      <c r="R233" s="311"/>
      <c r="S233" s="10"/>
      <c r="T233" s="311"/>
      <c r="U233" s="9"/>
      <c r="V233" s="10"/>
      <c r="W233" s="310"/>
      <c r="X233" s="311"/>
      <c r="Y233" s="75"/>
      <c r="Z233" s="153"/>
    </row>
    <row r="234" spans="1:26" ht="20.100000000000001" customHeight="1" x14ac:dyDescent="0.15">
      <c r="B234" s="153"/>
      <c r="E234" s="277"/>
      <c r="F234" s="278"/>
      <c r="G234" s="287" t="s">
        <v>94</v>
      </c>
      <c r="H234" s="288"/>
      <c r="I234" s="288"/>
      <c r="J234" s="288"/>
      <c r="K234" s="288"/>
      <c r="L234" s="288"/>
      <c r="M234" s="288"/>
      <c r="N234" s="288"/>
      <c r="O234" s="3"/>
      <c r="P234" s="6"/>
      <c r="Q234" s="310"/>
      <c r="R234" s="311"/>
      <c r="S234" s="10"/>
      <c r="T234" s="311"/>
      <c r="U234" s="9"/>
      <c r="V234" s="10"/>
      <c r="W234" s="310"/>
      <c r="X234" s="311"/>
      <c r="Y234" s="75"/>
      <c r="Z234" s="153"/>
    </row>
    <row r="235" spans="1:26" ht="20.100000000000001" customHeight="1" thickBot="1" x14ac:dyDescent="0.2">
      <c r="A235" s="276">
        <f>IFERROR(IF(AND($O235&lt;&gt;0, $E235=""),1001,0),3)</f>
        <v>0</v>
      </c>
      <c r="B235" s="153"/>
      <c r="E235" s="16"/>
      <c r="F235" s="17"/>
      <c r="G235" s="17"/>
      <c r="H235" s="17"/>
      <c r="I235" s="17"/>
      <c r="J235" s="17"/>
      <c r="K235" s="17"/>
      <c r="L235" s="17"/>
      <c r="M235" s="17"/>
      <c r="N235" s="18"/>
      <c r="O235" s="8"/>
      <c r="P235" s="6"/>
      <c r="Q235" s="312"/>
      <c r="R235" s="313"/>
      <c r="S235" s="12"/>
      <c r="T235" s="313"/>
      <c r="U235" s="11"/>
      <c r="V235" s="12"/>
      <c r="W235" s="310"/>
      <c r="X235" s="313"/>
      <c r="Y235" s="76"/>
      <c r="Z235" s="153"/>
    </row>
    <row r="236" spans="1:26" ht="20.100000000000001" customHeight="1" thickTop="1" x14ac:dyDescent="0.15">
      <c r="B236" s="153"/>
      <c r="E236" s="289" t="s">
        <v>111</v>
      </c>
      <c r="F236" s="290"/>
      <c r="G236" s="290"/>
      <c r="H236" s="290"/>
      <c r="I236" s="290"/>
      <c r="J236" s="290"/>
      <c r="K236" s="290"/>
      <c r="L236" s="290"/>
      <c r="M236" s="290"/>
      <c r="N236" s="290"/>
      <c r="O236" s="291"/>
      <c r="P236" s="291"/>
      <c r="Q236" s="314">
        <f>SUM(Q225:Q235)</f>
        <v>0</v>
      </c>
      <c r="R236" s="315">
        <f>SUM(R225:S235)</f>
        <v>0</v>
      </c>
      <c r="S236" s="15"/>
      <c r="T236" s="7" t="s">
        <v>112</v>
      </c>
      <c r="U236" s="292">
        <f>SUM(T225:V235)</f>
        <v>0</v>
      </c>
      <c r="V236" s="293"/>
      <c r="W236" s="316">
        <f>SUM(W225:W235)</f>
        <v>0</v>
      </c>
      <c r="X236" s="294"/>
      <c r="Y236" s="295"/>
      <c r="Z236" s="153"/>
    </row>
    <row r="237" spans="1:26" ht="20.100000000000001" customHeight="1" x14ac:dyDescent="0.15">
      <c r="B237" s="153"/>
      <c r="V237" s="296"/>
      <c r="W237" s="296"/>
      <c r="Z237" s="153"/>
    </row>
    <row r="238" spans="1:26" ht="20.100000000000001" customHeight="1" x14ac:dyDescent="0.15">
      <c r="C238" s="104"/>
      <c r="D238" s="297">
        <f>D222+1</f>
        <v>3</v>
      </c>
      <c r="E238" s="298" t="s">
        <v>124</v>
      </c>
      <c r="F238" s="298"/>
      <c r="G238" s="298"/>
      <c r="H238" s="298"/>
      <c r="Z238" s="153"/>
    </row>
    <row r="239" spans="1:26" ht="20.100000000000001" customHeight="1" x14ac:dyDescent="0.15">
      <c r="A239" s="85"/>
      <c r="B239" s="85"/>
      <c r="C239" s="104"/>
      <c r="D239" s="105"/>
      <c r="E239" s="215" t="s">
        <v>138</v>
      </c>
      <c r="F239" s="216"/>
      <c r="G239" s="216"/>
      <c r="H239" s="217"/>
      <c r="I239" s="30"/>
      <c r="J239" s="31"/>
      <c r="K239" s="31"/>
      <c r="L239" s="31"/>
      <c r="M239" s="32"/>
      <c r="N239" s="110" t="s">
        <v>113</v>
      </c>
      <c r="Z239" s="153"/>
    </row>
    <row r="240" spans="1:26" ht="30" customHeight="1" x14ac:dyDescent="0.15">
      <c r="A240" s="85"/>
      <c r="B240" s="85"/>
      <c r="C240" s="104"/>
      <c r="D240" s="105"/>
      <c r="E240" s="299" t="s">
        <v>137</v>
      </c>
      <c r="F240" s="300"/>
      <c r="G240" s="300"/>
      <c r="H240" s="301"/>
      <c r="I240" s="244" t="str">
        <f>IFERROR((ROUND(U236/I239*100,1)),"")</f>
        <v/>
      </c>
      <c r="J240" s="302"/>
      <c r="K240" s="302"/>
      <c r="L240" s="302"/>
      <c r="M240" s="246" t="s">
        <v>122</v>
      </c>
      <c r="N240" s="80" t="s">
        <v>142</v>
      </c>
      <c r="O240" s="172"/>
      <c r="T240" s="164"/>
      <c r="U240" s="164"/>
      <c r="V240" s="164"/>
      <c r="W240" s="164"/>
      <c r="X240" s="164"/>
      <c r="Y240" s="164"/>
      <c r="Z240" s="109"/>
    </row>
    <row r="241" spans="1:26" ht="20.100000000000001" customHeight="1" x14ac:dyDescent="0.15">
      <c r="A241" s="96"/>
      <c r="B241" s="85"/>
      <c r="C241" s="104"/>
      <c r="D241" s="105"/>
      <c r="E241" s="227"/>
      <c r="F241" s="227"/>
      <c r="G241" s="228"/>
      <c r="H241" s="228"/>
      <c r="Z241" s="109"/>
    </row>
    <row r="242" spans="1:26" ht="20.100000000000001" customHeight="1" x14ac:dyDescent="0.15">
      <c r="B242" s="153"/>
      <c r="C242" s="159"/>
      <c r="D242" s="159"/>
      <c r="E242" s="159"/>
      <c r="F242" s="159"/>
      <c r="G242" s="159"/>
      <c r="H242" s="159"/>
      <c r="I242" s="159"/>
      <c r="J242" s="159"/>
      <c r="K242" s="159"/>
      <c r="L242" s="159"/>
      <c r="M242" s="159"/>
      <c r="N242" s="159"/>
      <c r="O242" s="159"/>
      <c r="P242" s="159"/>
      <c r="Q242" s="159"/>
      <c r="R242" s="159"/>
      <c r="S242" s="159"/>
      <c r="T242" s="159"/>
      <c r="U242" s="159"/>
      <c r="V242" s="159"/>
      <c r="W242" s="159"/>
      <c r="X242" s="159"/>
      <c r="Y242" s="159"/>
      <c r="Z242" s="303"/>
    </row>
  </sheetData>
  <sheetProtection algorithmName="SHA-512" hashValue="Cx383+lxgJmkQMA97IBPHOZrSybO7GIlOd3yWOTs1bGexDyTw2QfGeYKIfP7Gw8iTjbr8iTqJW0IPEE6Gk3VDg==" saltValue="BItAgwmRwUGzZnZ3ZOHEOQ==" spinCount="100000" sheet="1" objects="1" scenarios="1"/>
  <dataConsolidate link="1"/>
  <mergeCells count="180">
    <mergeCell ref="X233:Y233"/>
    <mergeCell ref="X234:Y234"/>
    <mergeCell ref="X235:Y235"/>
    <mergeCell ref="X236:Y236"/>
    <mergeCell ref="X224:Y224"/>
    <mergeCell ref="X225:Y225"/>
    <mergeCell ref="X226:Y226"/>
    <mergeCell ref="X227:Y227"/>
    <mergeCell ref="X228:Y228"/>
    <mergeCell ref="X229:Y229"/>
    <mergeCell ref="X230:Y230"/>
    <mergeCell ref="X231:Y231"/>
    <mergeCell ref="X232:Y232"/>
    <mergeCell ref="E236:N236"/>
    <mergeCell ref="E239:H239"/>
    <mergeCell ref="I239:M239"/>
    <mergeCell ref="R234:S234"/>
    <mergeCell ref="E240:H240"/>
    <mergeCell ref="I240:L240"/>
    <mergeCell ref="E219:K219"/>
    <mergeCell ref="L219:O219"/>
    <mergeCell ref="P219:R219"/>
    <mergeCell ref="E220:K220"/>
    <mergeCell ref="L220:O220"/>
    <mergeCell ref="P220:R220"/>
    <mergeCell ref="G227:N227"/>
    <mergeCell ref="G228:N228"/>
    <mergeCell ref="G229:N229"/>
    <mergeCell ref="E224:N224"/>
    <mergeCell ref="E238:H238"/>
    <mergeCell ref="G232:N232"/>
    <mergeCell ref="G233:N233"/>
    <mergeCell ref="G234:N234"/>
    <mergeCell ref="E232:F234"/>
    <mergeCell ref="E230:N230"/>
    <mergeCell ref="E231:N231"/>
    <mergeCell ref="R235:S235"/>
    <mergeCell ref="I161:M161"/>
    <mergeCell ref="I163:Y163"/>
    <mergeCell ref="I165:M165"/>
    <mergeCell ref="I167:M167"/>
    <mergeCell ref="I169:Y169"/>
    <mergeCell ref="Q187:R187"/>
    <mergeCell ref="O182:R182"/>
    <mergeCell ref="I184:M184"/>
    <mergeCell ref="I176:M176"/>
    <mergeCell ref="I182:M182"/>
    <mergeCell ref="J177:Y177"/>
    <mergeCell ref="I180:M180"/>
    <mergeCell ref="I178:M178"/>
    <mergeCell ref="V187:W187"/>
    <mergeCell ref="I112:Y112"/>
    <mergeCell ref="I114:Y114"/>
    <mergeCell ref="I116:Y116"/>
    <mergeCell ref="I118:M118"/>
    <mergeCell ref="I120:Y120"/>
    <mergeCell ref="I122:M122"/>
    <mergeCell ref="I124:M124"/>
    <mergeCell ref="E190:H190"/>
    <mergeCell ref="C150:H150"/>
    <mergeCell ref="I153:M153"/>
    <mergeCell ref="E188:H188"/>
    <mergeCell ref="I188:M188"/>
    <mergeCell ref="Q188:R188"/>
    <mergeCell ref="E187:H187"/>
    <mergeCell ref="I187:M187"/>
    <mergeCell ref="S187:U187"/>
    <mergeCell ref="S188:U188"/>
    <mergeCell ref="N190:P190"/>
    <mergeCell ref="E189:H189"/>
    <mergeCell ref="I189:M189"/>
    <mergeCell ref="Q189:R189"/>
    <mergeCell ref="I155:Y155"/>
    <mergeCell ref="I157:Y157"/>
    <mergeCell ref="I159:M159"/>
    <mergeCell ref="I26:Y26"/>
    <mergeCell ref="I28:Y28"/>
    <mergeCell ref="I30:Y30"/>
    <mergeCell ref="J76:Y76"/>
    <mergeCell ref="I77:Y77"/>
    <mergeCell ref="I79:Y79"/>
    <mergeCell ref="I81:Y81"/>
    <mergeCell ref="C109:H109"/>
    <mergeCell ref="D111:Y111"/>
    <mergeCell ref="V188:W188"/>
    <mergeCell ref="V189:W189"/>
    <mergeCell ref="V190:W190"/>
    <mergeCell ref="L216:O216"/>
    <mergeCell ref="I190:M190"/>
    <mergeCell ref="Q190:R190"/>
    <mergeCell ref="N187:P187"/>
    <mergeCell ref="N188:P188"/>
    <mergeCell ref="N189:P189"/>
    <mergeCell ref="N191:P191"/>
    <mergeCell ref="S189:U189"/>
    <mergeCell ref="W1:Z1"/>
    <mergeCell ref="C174:H174"/>
    <mergeCell ref="I73:Y73"/>
    <mergeCell ref="J74:Y74"/>
    <mergeCell ref="I75:Y75"/>
    <mergeCell ref="I32:Y32"/>
    <mergeCell ref="I34:M34"/>
    <mergeCell ref="I36:M36"/>
    <mergeCell ref="I38:Y38"/>
    <mergeCell ref="I40:M40"/>
    <mergeCell ref="C60:H60"/>
    <mergeCell ref="I63:M63"/>
    <mergeCell ref="I69:M69"/>
    <mergeCell ref="I71:Y71"/>
    <mergeCell ref="C13:H13"/>
    <mergeCell ref="E15:H15"/>
    <mergeCell ref="J15:Y15"/>
    <mergeCell ref="I20:M20"/>
    <mergeCell ref="I83:M83"/>
    <mergeCell ref="I85:M85"/>
    <mergeCell ref="I87:Y87"/>
    <mergeCell ref="I126:Y126"/>
    <mergeCell ref="I22:Y22"/>
    <mergeCell ref="I24:Y24"/>
    <mergeCell ref="E191:H191"/>
    <mergeCell ref="I191:M191"/>
    <mergeCell ref="E214:Y214"/>
    <mergeCell ref="G226:N226"/>
    <mergeCell ref="I194:M194"/>
    <mergeCell ref="E197:H197"/>
    <mergeCell ref="I197:M197"/>
    <mergeCell ref="E198:H198"/>
    <mergeCell ref="I198:M198"/>
    <mergeCell ref="E199:H199"/>
    <mergeCell ref="I199:M199"/>
    <mergeCell ref="E200:H200"/>
    <mergeCell ref="I200:M200"/>
    <mergeCell ref="E225:F229"/>
    <mergeCell ref="E204:H204"/>
    <mergeCell ref="I204:L204"/>
    <mergeCell ref="E205:H205"/>
    <mergeCell ref="I205:L205"/>
    <mergeCell ref="E206:H206"/>
    <mergeCell ref="I206:L206"/>
    <mergeCell ref="E223:Y223"/>
    <mergeCell ref="E218:K218"/>
    <mergeCell ref="E216:K216"/>
    <mergeCell ref="R226:S226"/>
    <mergeCell ref="E235:N235"/>
    <mergeCell ref="C210:I210"/>
    <mergeCell ref="R229:S229"/>
    <mergeCell ref="R227:S227"/>
    <mergeCell ref="R224:S224"/>
    <mergeCell ref="R225:S225"/>
    <mergeCell ref="R228:S228"/>
    <mergeCell ref="G225:N225"/>
    <mergeCell ref="L218:O218"/>
    <mergeCell ref="P218:R218"/>
    <mergeCell ref="E215:K215"/>
    <mergeCell ref="L215:O215"/>
    <mergeCell ref="P216:R216"/>
    <mergeCell ref="E217:K217"/>
    <mergeCell ref="L217:O217"/>
    <mergeCell ref="P217:R217"/>
    <mergeCell ref="T233:V233"/>
    <mergeCell ref="T234:V234"/>
    <mergeCell ref="T235:V235"/>
    <mergeCell ref="U236:V236"/>
    <mergeCell ref="S190:U190"/>
    <mergeCell ref="S191:U191"/>
    <mergeCell ref="T224:V224"/>
    <mergeCell ref="T225:V225"/>
    <mergeCell ref="T226:V226"/>
    <mergeCell ref="T227:V227"/>
    <mergeCell ref="T228:V228"/>
    <mergeCell ref="T229:V229"/>
    <mergeCell ref="T230:V230"/>
    <mergeCell ref="T231:V231"/>
    <mergeCell ref="T232:V232"/>
    <mergeCell ref="R236:S236"/>
    <mergeCell ref="R232:S232"/>
    <mergeCell ref="R233:S233"/>
    <mergeCell ref="R230:S230"/>
    <mergeCell ref="R231:S231"/>
    <mergeCell ref="P215:R215"/>
  </mergeCells>
  <phoneticPr fontId="2"/>
  <conditionalFormatting sqref="I20:M20">
    <cfRule type="expression" dxfId="50" priority="51" stopIfTrue="1">
      <formula>$A20&lt;&gt;0</formula>
    </cfRule>
  </conditionalFormatting>
  <conditionalFormatting sqref="I22:Y22">
    <cfRule type="expression" dxfId="49" priority="50" stopIfTrue="1">
      <formula>$A22&lt;&gt;0</formula>
    </cfRule>
  </conditionalFormatting>
  <conditionalFormatting sqref="I24:Y24">
    <cfRule type="expression" dxfId="48" priority="49" stopIfTrue="1">
      <formula>$A24&lt;&gt;0</formula>
    </cfRule>
  </conditionalFormatting>
  <conditionalFormatting sqref="I26:Y26">
    <cfRule type="expression" dxfId="47" priority="48" stopIfTrue="1">
      <formula>$A26&lt;&gt;0</formula>
    </cfRule>
  </conditionalFormatting>
  <conditionalFormatting sqref="I28:Y28">
    <cfRule type="expression" dxfId="46" priority="47" stopIfTrue="1">
      <formula>$A28&lt;&gt;0</formula>
    </cfRule>
  </conditionalFormatting>
  <conditionalFormatting sqref="I30:Y30">
    <cfRule type="expression" dxfId="45" priority="46" stopIfTrue="1">
      <formula>$A30&lt;&gt;0</formula>
    </cfRule>
  </conditionalFormatting>
  <conditionalFormatting sqref="I32:Y32">
    <cfRule type="expression" dxfId="44" priority="45" stopIfTrue="1">
      <formula>$A32&lt;&gt;0</formula>
    </cfRule>
  </conditionalFormatting>
  <conditionalFormatting sqref="I34:M34">
    <cfRule type="expression" dxfId="43" priority="44" stopIfTrue="1">
      <formula>$A34&lt;&gt;0</formula>
    </cfRule>
  </conditionalFormatting>
  <conditionalFormatting sqref="I36:M36">
    <cfRule type="expression" dxfId="42" priority="43" stopIfTrue="1">
      <formula>$A36&lt;&gt;0</formula>
    </cfRule>
  </conditionalFormatting>
  <conditionalFormatting sqref="I38:Y38">
    <cfRule type="expression" dxfId="41" priority="42" stopIfTrue="1">
      <formula>$A38&lt;&gt;0</formula>
    </cfRule>
  </conditionalFormatting>
  <conditionalFormatting sqref="I40:M40">
    <cfRule type="expression" dxfId="40" priority="41" stopIfTrue="1">
      <formula>$A40&lt;&gt;0</formula>
    </cfRule>
  </conditionalFormatting>
  <conditionalFormatting sqref="I63:M63">
    <cfRule type="expression" dxfId="39" priority="40" stopIfTrue="1">
      <formula>$A63&lt;&gt;0</formula>
    </cfRule>
  </conditionalFormatting>
  <conditionalFormatting sqref="I69:M69">
    <cfRule type="expression" dxfId="38" priority="39" stopIfTrue="1">
      <formula>$A69&lt;&gt;0</formula>
    </cfRule>
  </conditionalFormatting>
  <conditionalFormatting sqref="I71:Y71">
    <cfRule type="expression" dxfId="37" priority="38" stopIfTrue="1">
      <formula>$A71&lt;&gt;0</formula>
    </cfRule>
  </conditionalFormatting>
  <conditionalFormatting sqref="I73:Y73">
    <cfRule type="expression" dxfId="36" priority="37" stopIfTrue="1">
      <formula>$A73&lt;&gt;0</formula>
    </cfRule>
  </conditionalFormatting>
  <conditionalFormatting sqref="I75:Y75">
    <cfRule type="expression" dxfId="35" priority="36" stopIfTrue="1">
      <formula>$A75&lt;&gt;0</formula>
    </cfRule>
  </conditionalFormatting>
  <conditionalFormatting sqref="I77:Y77">
    <cfRule type="expression" dxfId="34" priority="35" stopIfTrue="1">
      <formula>$A77&lt;&gt;0</formula>
    </cfRule>
  </conditionalFormatting>
  <conditionalFormatting sqref="I79:Y79">
    <cfRule type="expression" dxfId="33" priority="34" stopIfTrue="1">
      <formula>$A79&lt;&gt;0</formula>
    </cfRule>
  </conditionalFormatting>
  <conditionalFormatting sqref="I81:Y81">
    <cfRule type="expression" dxfId="32" priority="33" stopIfTrue="1">
      <formula>$A81&lt;&gt;0</formula>
    </cfRule>
  </conditionalFormatting>
  <conditionalFormatting sqref="I83:M83">
    <cfRule type="expression" dxfId="31" priority="32" stopIfTrue="1">
      <formula>$A83&lt;&gt;0</formula>
    </cfRule>
  </conditionalFormatting>
  <conditionalFormatting sqref="P83">
    <cfRule type="expression" dxfId="30" priority="31" stopIfTrue="1">
      <formula>$A84&lt;&gt;0</formula>
    </cfRule>
  </conditionalFormatting>
  <conditionalFormatting sqref="I85:M85">
    <cfRule type="expression" dxfId="29" priority="30" stopIfTrue="1">
      <formula>$A85&lt;&gt;0</formula>
    </cfRule>
  </conditionalFormatting>
  <conditionalFormatting sqref="I87:Y87">
    <cfRule type="expression" dxfId="28" priority="29" stopIfTrue="1">
      <formula>$A87&lt;&gt;0</formula>
    </cfRule>
  </conditionalFormatting>
  <conditionalFormatting sqref="I114:Y114">
    <cfRule type="expression" dxfId="27" priority="28" stopIfTrue="1">
      <formula>$A114&lt;&gt;0</formula>
    </cfRule>
  </conditionalFormatting>
  <conditionalFormatting sqref="I116:Y116">
    <cfRule type="expression" dxfId="26" priority="27" stopIfTrue="1">
      <formula>$A116&lt;&gt;0</formula>
    </cfRule>
  </conditionalFormatting>
  <conditionalFormatting sqref="I120:Y120">
    <cfRule type="expression" dxfId="25" priority="26" stopIfTrue="1">
      <formula>$A120&lt;&gt;0</formula>
    </cfRule>
  </conditionalFormatting>
  <conditionalFormatting sqref="I122:M122">
    <cfRule type="expression" dxfId="24" priority="25" stopIfTrue="1">
      <formula>$A122&lt;&gt;0</formula>
    </cfRule>
  </conditionalFormatting>
  <conditionalFormatting sqref="I124:M124">
    <cfRule type="expression" dxfId="23" priority="24" stopIfTrue="1">
      <formula>$A124&lt;&gt;0</formula>
    </cfRule>
  </conditionalFormatting>
  <conditionalFormatting sqref="I126:Y126">
    <cfRule type="expression" dxfId="22" priority="23" stopIfTrue="1">
      <formula>$A126&lt;&gt;0</formula>
    </cfRule>
  </conditionalFormatting>
  <conditionalFormatting sqref="I153:M153">
    <cfRule type="expression" dxfId="21" priority="22" stopIfTrue="1">
      <formula>$A153&lt;&gt;0</formula>
    </cfRule>
  </conditionalFormatting>
  <conditionalFormatting sqref="I155:Y155">
    <cfRule type="expression" dxfId="20" priority="21" stopIfTrue="1">
      <formula>$A155&lt;&gt;0</formula>
    </cfRule>
  </conditionalFormatting>
  <conditionalFormatting sqref="I157:Y157">
    <cfRule type="expression" dxfId="19" priority="20" stopIfTrue="1">
      <formula>$A157&lt;&gt;0</formula>
    </cfRule>
  </conditionalFormatting>
  <conditionalFormatting sqref="I159:M159">
    <cfRule type="expression" dxfId="18" priority="19" stopIfTrue="1">
      <formula>$A159&lt;&gt;0</formula>
    </cfRule>
  </conditionalFormatting>
  <conditionalFormatting sqref="I161:M161">
    <cfRule type="expression" dxfId="17" priority="18" stopIfTrue="1">
      <formula>$A161&lt;&gt;0</formula>
    </cfRule>
  </conditionalFormatting>
  <conditionalFormatting sqref="I163:Y163">
    <cfRule type="expression" dxfId="16" priority="17" stopIfTrue="1">
      <formula>$A163&lt;&gt;0</formula>
    </cfRule>
  </conditionalFormatting>
  <conditionalFormatting sqref="I165:M165">
    <cfRule type="expression" dxfId="15" priority="16" stopIfTrue="1">
      <formula>$A165&lt;&gt;0</formula>
    </cfRule>
  </conditionalFormatting>
  <conditionalFormatting sqref="I167:M167">
    <cfRule type="expression" dxfId="14" priority="15" stopIfTrue="1">
      <formula>$A167&lt;&gt;0</formula>
    </cfRule>
  </conditionalFormatting>
  <conditionalFormatting sqref="I169:Y169">
    <cfRule type="expression" dxfId="13" priority="14" stopIfTrue="1">
      <formula>$A169&lt;&gt;0</formula>
    </cfRule>
  </conditionalFormatting>
  <conditionalFormatting sqref="I176:M176">
    <cfRule type="expression" dxfId="12" priority="13" stopIfTrue="1">
      <formula>$A176&lt;&gt;0</formula>
    </cfRule>
  </conditionalFormatting>
  <conditionalFormatting sqref="O225">
    <cfRule type="expression" dxfId="11" priority="12" stopIfTrue="1">
      <formula>希望&lt;&gt;0</formula>
    </cfRule>
  </conditionalFormatting>
  <conditionalFormatting sqref="O226">
    <cfRule type="expression" dxfId="10" priority="11" stopIfTrue="1">
      <formula>希望&lt;&gt;0</formula>
    </cfRule>
  </conditionalFormatting>
  <conditionalFormatting sqref="O227">
    <cfRule type="expression" dxfId="9" priority="10" stopIfTrue="1">
      <formula>希望&lt;&gt;0</formula>
    </cfRule>
  </conditionalFormatting>
  <conditionalFormatting sqref="O228">
    <cfRule type="expression" dxfId="8" priority="9" stopIfTrue="1">
      <formula>希望&lt;&gt;0</formula>
    </cfRule>
  </conditionalFormatting>
  <conditionalFormatting sqref="O229">
    <cfRule type="expression" dxfId="7" priority="8" stopIfTrue="1">
      <formula>希望&lt;&gt;0</formula>
    </cfRule>
  </conditionalFormatting>
  <conditionalFormatting sqref="O230">
    <cfRule type="expression" dxfId="6" priority="7" stopIfTrue="1">
      <formula>希望&lt;&gt;0</formula>
    </cfRule>
  </conditionalFormatting>
  <conditionalFormatting sqref="O231">
    <cfRule type="expression" dxfId="5" priority="6" stopIfTrue="1">
      <formula>希望&lt;&gt;0</formula>
    </cfRule>
  </conditionalFormatting>
  <conditionalFormatting sqref="O232">
    <cfRule type="expression" dxfId="4" priority="5" stopIfTrue="1">
      <formula>希望&lt;&gt;0</formula>
    </cfRule>
  </conditionalFormatting>
  <conditionalFormatting sqref="O233">
    <cfRule type="expression" dxfId="3" priority="4" stopIfTrue="1">
      <formula>希望&lt;&gt;0</formula>
    </cfRule>
  </conditionalFormatting>
  <conditionalFormatting sqref="O234">
    <cfRule type="expression" dxfId="2" priority="3" stopIfTrue="1">
      <formula>希望&lt;&gt;0</formula>
    </cfRule>
  </conditionalFormatting>
  <conditionalFormatting sqref="E235:N235">
    <cfRule type="expression" dxfId="1" priority="2" stopIfTrue="1">
      <formula>$A235&lt;&gt;0</formula>
    </cfRule>
  </conditionalFormatting>
  <conditionalFormatting sqref="O235">
    <cfRule type="expression" dxfId="0" priority="1" stopIfTrue="1">
      <formula>希望&lt;&gt;0</formula>
    </cfRule>
  </conditionalFormatting>
  <dataValidations count="149">
    <dataValidation imeMode="hiragana" allowBlank="1" showInputMessage="1" showErrorMessage="1" sqref="E220:K220 E235:N235" xr:uid="{E2B410F9-928D-42AA-97F6-58BD09059ED3}"/>
    <dataValidation imeMode="halfAlpha" allowBlank="1" showInputMessage="1" showErrorMessage="1" sqref="L216:O216 L217:O217 L218:O218 L219:O219 L220:O220" xr:uid="{6D2DEE94-F078-436A-9DF9-3F4C5999860A}"/>
    <dataValidation imeMode="hiragana" allowBlank="1" showInputMessage="1" showErrorMessage="1" sqref="I22:Y22" xr:uid="{C284A9CA-8420-4E2D-8901-18CFEA6D9D5C}"/>
    <dataValidation type="whole" imeMode="halfAlpha" allowBlank="1" showInputMessage="1" showErrorMessage="1" error="7桁の数字を入力してください" sqref="I20:M20" xr:uid="{015EC905-CEB2-4BF8-B1AE-B0A4AFC9A54F}">
      <formula1>0</formula1>
      <formula2>9999999</formula2>
    </dataValidation>
    <dataValidation imeMode="fullKatakana" allowBlank="1" showInputMessage="1" showErrorMessage="1" sqref="I24:Y24" xr:uid="{FDA899DA-4D8F-4E4A-84C2-16CC21A56B8B}"/>
    <dataValidation imeMode="hiragana" allowBlank="1" showInputMessage="1" showErrorMessage="1" sqref="I26:Y26" xr:uid="{EF7B32CF-1225-4464-AD06-F85BAA97D4BD}"/>
    <dataValidation imeMode="hiragana" allowBlank="1" showInputMessage="1" showErrorMessage="1" sqref="I28:Y28" xr:uid="{7B618B64-D99D-4E98-8E7B-E1E3D441D029}"/>
    <dataValidation imeMode="fullKatakana" allowBlank="1" showInputMessage="1" showErrorMessage="1" sqref="I30:Y30" xr:uid="{576EF7C3-CB9F-443D-AE44-35F8258D739D}"/>
    <dataValidation imeMode="hiragana" allowBlank="1" showInputMessage="1" showErrorMessage="1" sqref="I32:Y32" xr:uid="{A547DE6A-36FE-44EB-B7DC-79A19ABBB9A6}"/>
    <dataValidation imeMode="halfAlpha" allowBlank="1" showInputMessage="1" showErrorMessage="1" sqref="I34:M34" xr:uid="{B2804B37-D38B-42B5-8FC7-A36880B9B4C5}"/>
    <dataValidation imeMode="halfAlpha" allowBlank="1" showInputMessage="1" showErrorMessage="1" sqref="P34" xr:uid="{F4755C53-A779-4E7C-B248-8D21912FA39C}"/>
    <dataValidation imeMode="halfAlpha" allowBlank="1" showInputMessage="1" showErrorMessage="1" sqref="I36:M36" xr:uid="{CD8B769B-CB87-4C75-9BF9-72FC6D450DAE}"/>
    <dataValidation imeMode="halfAlpha" allowBlank="1" showInputMessage="1" showErrorMessage="1" sqref="I38:Y38" xr:uid="{C273DDC7-8C71-43F1-A9F7-139EF728DDA1}"/>
    <dataValidation type="list" imeMode="halfAlpha" allowBlank="1" showInputMessage="1" showErrorMessage="1" error="リストから選択してください" sqref="I40:M40" xr:uid="{4EB4553C-E061-436D-8500-43829B201DEB}">
      <formula1>"一致する,一致しない"</formula1>
    </dataValidation>
    <dataValidation type="list" imeMode="halfAlpha" allowBlank="1" showInputMessage="1" showErrorMessage="1" error="リストから選択してください" sqref="I63:M63" xr:uid="{1581FC04-4846-4000-8B18-525AB4763ABC}">
      <formula1>"しない,する"</formula1>
    </dataValidation>
    <dataValidation type="whole" imeMode="halfAlpha" allowBlank="1" showInputMessage="1" showErrorMessage="1" error="7桁の数字を入力してください" sqref="I69:M69" xr:uid="{23BF62BA-15CA-495D-9778-F33DA7AEA4F0}">
      <formula1>0</formula1>
      <formula2>9999999</formula2>
    </dataValidation>
    <dataValidation imeMode="hiragana" allowBlank="1" showInputMessage="1" showErrorMessage="1" sqref="I71:Y71" xr:uid="{2B4C5DB1-BD71-4A55-99E2-2EC0FC92322B}"/>
    <dataValidation imeMode="fullKatakana" allowBlank="1" showInputMessage="1" showErrorMessage="1" sqref="I73:Y73" xr:uid="{A9D0FA16-327C-44EF-A4A2-39C5A19978ED}"/>
    <dataValidation imeMode="hiragana" allowBlank="1" showInputMessage="1" showErrorMessage="1" sqref="I75:Y75" xr:uid="{AC8024F2-5EC5-4B95-BC05-B1B7E9E84E25}"/>
    <dataValidation imeMode="hiragana" allowBlank="1" showInputMessage="1" showErrorMessage="1" sqref="I77:Y77" xr:uid="{FEF8290F-E2E6-4C41-A9C7-3B4A98C2B226}"/>
    <dataValidation imeMode="fullKatakana" allowBlank="1" showInputMessage="1" showErrorMessage="1" sqref="I79:Y79" xr:uid="{D2169544-79B2-48B5-A380-B4EFCC82C640}"/>
    <dataValidation imeMode="hiragana" allowBlank="1" showInputMessage="1" showErrorMessage="1" sqref="I81:Y81" xr:uid="{D6029EDE-F249-4FE0-BE4C-BA65D4EB8BFA}"/>
    <dataValidation imeMode="halfAlpha" allowBlank="1" showInputMessage="1" showErrorMessage="1" sqref="I83:M83" xr:uid="{8BA1840D-F4D2-487D-AF13-7719E5D431DC}"/>
    <dataValidation imeMode="halfAlpha" allowBlank="1" showInputMessage="1" showErrorMessage="1" sqref="P83" xr:uid="{E9199532-9CC9-4D11-A3E0-849764031F8B}"/>
    <dataValidation imeMode="halfAlpha" allowBlank="1" showInputMessage="1" showErrorMessage="1" sqref="I85:M85" xr:uid="{D50C18C3-C69C-4F04-B5E1-25DB33F70B8A}"/>
    <dataValidation imeMode="halfAlpha" allowBlank="1" showInputMessage="1" showErrorMessage="1" sqref="I87:Y87" xr:uid="{9E7EB6B1-6616-40E0-9D80-CBBAEBB16E25}"/>
    <dataValidation imeMode="hiragana" allowBlank="1" showInputMessage="1" showErrorMessage="1" sqref="I112:Y112" xr:uid="{38C2E876-A0BC-431D-B278-F2DF8C49CF2B}"/>
    <dataValidation imeMode="fullKatakana" allowBlank="1" showInputMessage="1" showErrorMessage="1" sqref="I114:Y114" xr:uid="{1912D5E7-1FD8-45EC-88DF-46E640AC3209}"/>
    <dataValidation imeMode="hiragana" allowBlank="1" showInputMessage="1" showErrorMessage="1" sqref="I116:Y116" xr:uid="{BC72104F-D9C4-4680-B8B5-5928532D73E9}"/>
    <dataValidation type="whole" imeMode="halfAlpha" allowBlank="1" showInputMessage="1" showErrorMessage="1" error="7桁の数字を入力してください" sqref="I118:M118" xr:uid="{8D2AB682-F19C-45B3-979C-39E9DBB8C9AB}">
      <formula1>0</formula1>
      <formula2>9999999</formula2>
    </dataValidation>
    <dataValidation imeMode="hiragana" allowBlank="1" showInputMessage="1" showErrorMessage="1" sqref="I120:Y120" xr:uid="{44C740DD-DF54-4FDD-AF02-B62757B14685}"/>
    <dataValidation imeMode="halfAlpha" allowBlank="1" showInputMessage="1" showErrorMessage="1" sqref="I122:M122" xr:uid="{B074188E-2335-4486-BB56-3A1B8B454C80}"/>
    <dataValidation imeMode="halfAlpha" allowBlank="1" showInputMessage="1" showErrorMessage="1" sqref="P122" xr:uid="{406B018B-EAC1-407E-AC00-372108763EF4}"/>
    <dataValidation imeMode="halfAlpha" allowBlank="1" showInputMessage="1" showErrorMessage="1" sqref="I124:M124" xr:uid="{1BEF66A7-1E67-4494-B52C-602EA83B2272}"/>
    <dataValidation imeMode="halfAlpha" allowBlank="1" showInputMessage="1" showErrorMessage="1" sqref="I126:Y126" xr:uid="{98418B0B-8E5B-4318-9DC0-87CEEFF11C0D}"/>
    <dataValidation type="list" imeMode="halfAlpha" allowBlank="1" showInputMessage="1" showErrorMessage="1" error="リストから選択してください" sqref="I153:M153" xr:uid="{3D17EA31-2E05-495C-A77D-F595D211884A}">
      <formula1>"しない,する"</formula1>
    </dataValidation>
    <dataValidation imeMode="fullKatakana" allowBlank="1" showInputMessage="1" showErrorMessage="1" sqref="I155:Y155" xr:uid="{AB057ABA-4C28-4EBB-A7F0-296284EA9CFA}"/>
    <dataValidation imeMode="hiragana" allowBlank="1" showInputMessage="1" showErrorMessage="1" sqref="I157:Y157" xr:uid="{D8B45D0A-2247-4F73-A900-038964EE2947}"/>
    <dataValidation imeMode="halfAlpha" allowBlank="1" showInputMessage="1" showErrorMessage="1" sqref="I159:M159" xr:uid="{F0DCD2E6-089C-435F-8A20-AB99F65BBA56}"/>
    <dataValidation type="whole" imeMode="halfAlpha" allowBlank="1" showInputMessage="1" showErrorMessage="1" error="7桁の数字を入力してください" sqref="I161:M161" xr:uid="{7217F346-D051-401D-81E7-3FE4AAC7486E}">
      <formula1>0</formula1>
      <formula2>9999999</formula2>
    </dataValidation>
    <dataValidation imeMode="hiragana" allowBlank="1" showInputMessage="1" showErrorMessage="1" sqref="I163:Y163" xr:uid="{882EBDC4-9205-48C5-BBFA-8252341A46DE}"/>
    <dataValidation imeMode="halfAlpha" allowBlank="1" showInputMessage="1" showErrorMessage="1" sqref="I165:M165" xr:uid="{370A81E1-58F0-44B9-84CE-C77429C20177}"/>
    <dataValidation imeMode="halfAlpha" allowBlank="1" showInputMessage="1" showErrorMessage="1" sqref="I167:M167" xr:uid="{C2ADD1AE-9B2C-453F-8F0A-C7D65D2C62F6}"/>
    <dataValidation imeMode="halfAlpha" allowBlank="1" showInputMessage="1" showErrorMessage="1" sqref="I169:Y169" xr:uid="{486EDF8F-A09D-4FA3-AF32-6C5D4340573F}"/>
    <dataValidation type="whole" imeMode="halfAlpha" allowBlank="1" showInputMessage="1" showErrorMessage="1" error="有効な数字を入力してください" sqref="I176:M176" xr:uid="{AD717768-FE09-42DD-AD12-5050979B84CF}">
      <formula1>0</formula1>
      <formula2>9999999999</formula2>
    </dataValidation>
    <dataValidation type="date" imeMode="halfAlpha" allowBlank="1" showInputMessage="1" showErrorMessage="1" error="有効な日付を入力してください" sqref="I178:M178" xr:uid="{706AE250-DC35-45DD-9B26-992F3CEE1E66}">
      <formula1>92</formula1>
      <formula2>73415</formula2>
    </dataValidation>
    <dataValidation type="date" imeMode="halfAlpha" allowBlank="1" showInputMessage="1" showErrorMessage="1" error="有効な日付を入力してください" sqref="I180:M180" xr:uid="{BE2F5E4C-AE8C-4EDF-8E1F-BC99A4C35F44}">
      <formula1>92</formula1>
      <formula2>73415</formula2>
    </dataValidation>
    <dataValidation type="date" imeMode="halfAlpha" allowBlank="1" showInputMessage="1" showErrorMessage="1" error="有効な日付を入力してください" sqref="I182:M182" xr:uid="{E50E017C-9541-4E15-817B-54A8BB1B96D0}">
      <formula1>92</formula1>
      <formula2>73415</formula2>
    </dataValidation>
    <dataValidation type="date" imeMode="halfAlpha" allowBlank="1" showInputMessage="1" showErrorMessage="1" error="有効な日付を入力してください" sqref="O182:R182" xr:uid="{7752B45A-9A07-4E1F-AF50-436CF7D4F441}">
      <formula1>92</formula1>
      <formula2>73415</formula2>
    </dataValidation>
    <dataValidation type="date" imeMode="halfAlpha" allowBlank="1" showInputMessage="1" showErrorMessage="1" error="有効な日付を入力してください" sqref="I184:M184" xr:uid="{FD04FB5C-5D23-4812-A88A-352091AD765E}">
      <formula1>92</formula1>
      <formula2>73415</formula2>
    </dataValidation>
    <dataValidation type="whole" imeMode="halfAlpha" allowBlank="1" showInputMessage="1" showErrorMessage="1" error="有効な数字を入力してください。10兆円以上になる場合は、9,999,999,999と入力してください" sqref="I188:M188" xr:uid="{C6F65A5D-3E2F-4B8E-8F77-6DB85F9C699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88:P188" xr:uid="{94BBAF2F-AC39-447B-A480-8002335CCD9F}">
      <formula1>-9999999999</formula1>
      <formula2>9999999999</formula2>
    </dataValidation>
    <dataValidation allowBlank="1" showInputMessage="1" showErrorMessage="1" sqref="Q188:R188 Q189:R189 Q190:R190 I191:M191 N191:P191 S191:U191 W191 I204:L204 I205:L205 I206:L206 B224 Q236 R236:S236 U236:V236 W236 I240:L240" xr:uid="{FB03BE11-24B2-4B5F-874E-937F84A82581}"/>
    <dataValidation type="whole" imeMode="halfAlpha" allowBlank="1" showInputMessage="1" showErrorMessage="1" error="有効な数字を入力してください。10兆円以上になる場合は、9,999,999,999と入力してください" sqref="S188:U188" xr:uid="{AA6AA17D-FA97-48FD-8547-8A412D12CED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188:W188" xr:uid="{AEB5648B-CBA4-4367-8299-08E1E0684D9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89:M189" xr:uid="{3C0C36F8-8362-4360-B834-7FB21A4788F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89:P189" xr:uid="{C910477E-863D-4475-B2BB-15DDCEA6557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S189:U189" xr:uid="{4C3FBE42-14BC-43E6-A4EF-A52406D2358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189:W189" xr:uid="{FEF95778-12B2-44AE-A3B8-A644C04623D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N190:P190" xr:uid="{E4B83419-86A4-4176-ADA9-F122D3C65EE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V190:W190" xr:uid="{970E322A-AB54-476E-9C32-8F17A06FE1A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4:M194" xr:uid="{06E848D7-0C65-46F2-8244-12863E5E463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7:M197" xr:uid="{D8AABC45-CA85-4335-BEAB-27720802085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8:M198" xr:uid="{26070C91-0F50-44F0-9CB6-8C37F6684C0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199:M199" xr:uid="{423F68D7-7823-4678-A69C-8FDD4248B7F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I200:M200" xr:uid="{DBCC8675-6ADE-4FA6-8724-5563F94C4646}">
      <formula1>-9999999999</formula1>
      <formula2>9999999999</formula2>
    </dataValidation>
    <dataValidation type="date" imeMode="halfAlpha" allowBlank="1" showInputMessage="1" showErrorMessage="1" error="有効な日付を入力してください" sqref="P216:R216" xr:uid="{B27C81D8-A9D5-4E5B-BDCF-0501A83492CC}">
      <formula1>92</formula1>
      <formula2>73415</formula2>
    </dataValidation>
    <dataValidation type="date" imeMode="halfAlpha" allowBlank="1" showInputMessage="1" showErrorMessage="1" error="有効な日付を入力してください" sqref="P217:R217" xr:uid="{106F556D-ABAA-4DAF-B88F-2A560E5C42EA}">
      <formula1>92</formula1>
      <formula2>73415</formula2>
    </dataValidation>
    <dataValidation type="date" imeMode="halfAlpha" allowBlank="1" showInputMessage="1" showErrorMessage="1" error="有効な日付を入力してください" sqref="P218:R218" xr:uid="{0B4B452E-A806-4018-B44B-E47B8FC6A1EF}">
      <formula1>92</formula1>
      <formula2>73415</formula2>
    </dataValidation>
    <dataValidation type="date" imeMode="halfAlpha" allowBlank="1" showInputMessage="1" showErrorMessage="1" error="有効な日付を入力してください" sqref="P219:R219" xr:uid="{0AB41494-D98B-4D3A-9B26-A659D7643497}">
      <formula1>92</formula1>
      <formula2>73415</formula2>
    </dataValidation>
    <dataValidation type="date" imeMode="halfAlpha" allowBlank="1" showInputMessage="1" showErrorMessage="1" error="有効な日付を入力してください" sqref="P220:R220" xr:uid="{1778F2F4-6DAC-4B51-B51E-84EE9969A636}">
      <formula1>92</formula1>
      <formula2>73415</formula2>
    </dataValidation>
    <dataValidation type="list" imeMode="halfAlpha" allowBlank="1" showInputMessage="1" showErrorMessage="1" error="リストから選択してください" sqref="O225" xr:uid="{463D17B4-746C-4265-913D-BE8B3948960F}">
      <formula1>"○,　"</formula1>
    </dataValidation>
    <dataValidation type="whole" imeMode="halfAlpha" allowBlank="1" showInputMessage="1" showErrorMessage="1" error="有効な数字を入力してください" sqref="P225" xr:uid="{A83DDED1-4DB5-48F5-A30E-94CE4E88AA15}">
      <formula1>0</formula1>
      <formula2>9999999999</formula2>
    </dataValidation>
    <dataValidation type="whole" imeMode="halfAlpha" allowBlank="1" showInputMessage="1" showErrorMessage="1" error="有効な数字を入力してください" sqref="Q225" xr:uid="{9EFBE413-231D-4A0A-879D-528D471FDB20}">
      <formula1>0</formula1>
      <formula2>9999999999</formula2>
    </dataValidation>
    <dataValidation type="whole" imeMode="halfAlpha" allowBlank="1" showInputMessage="1" showErrorMessage="1" error="有効な数字を入力してください。10兆円以上になる場合は、9,999,999,999と入力してください" sqref="R225:S225" xr:uid="{B6A137F1-3B76-4A4B-9592-8144F2CCC26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25:V225" xr:uid="{DBCD527E-B2C0-406D-88D4-B716BAC8732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25" xr:uid="{723DBCD2-ECCD-42BA-B2D4-6098C29FD21D}">
      <formula1>-9999999999</formula1>
      <formula2>9999999999</formula2>
    </dataValidation>
    <dataValidation type="whole" imeMode="halfAlpha" allowBlank="1" showInputMessage="1" showErrorMessage="1" error="有効な数字を入力してください" sqref="X225:Y225" xr:uid="{9C0CB48F-30A8-4614-AC43-F68783DC3080}">
      <formula1>0</formula1>
      <formula2>9999999999</formula2>
    </dataValidation>
    <dataValidation type="list" imeMode="halfAlpha" allowBlank="1" showInputMessage="1" showErrorMessage="1" error="リストから選択してください" sqref="O226" xr:uid="{F9E0F069-6ED7-4F09-B2AF-9929EC8A2D2A}">
      <formula1>"○,　"</formula1>
    </dataValidation>
    <dataValidation type="whole" imeMode="halfAlpha" allowBlank="1" showInputMessage="1" showErrorMessage="1" error="有効な数字を入力してください" sqref="P226" xr:uid="{812E8080-9417-4501-85DA-75712958D2DA}">
      <formula1>0</formula1>
      <formula2>9999999999</formula2>
    </dataValidation>
    <dataValidation type="whole" imeMode="halfAlpha" allowBlank="1" showInputMessage="1" showErrorMessage="1" error="有効な数字を入力してください" sqref="Q226" xr:uid="{A5ADE264-0C46-4895-B463-1C99C23936E1}">
      <formula1>0</formula1>
      <formula2>9999999999</formula2>
    </dataValidation>
    <dataValidation type="whole" imeMode="halfAlpha" allowBlank="1" showInputMessage="1" showErrorMessage="1" error="有効な数字を入力してください。10兆円以上になる場合は、9,999,999,999と入力してください" sqref="R226:S226" xr:uid="{73705E8C-F851-4681-8320-CAAF3EDD615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26:V226" xr:uid="{FDB687BF-2BE7-4074-B371-54CB3988093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26" xr:uid="{A7063342-CC0F-4F3D-9D58-5FFF1DA79EE3}">
      <formula1>-9999999999</formula1>
      <formula2>9999999999</formula2>
    </dataValidation>
    <dataValidation type="whole" imeMode="halfAlpha" allowBlank="1" showInputMessage="1" showErrorMessage="1" error="有効な数字を入力してください" sqref="X226:Y226" xr:uid="{A9180147-810A-42A8-AD0D-410812B89F88}">
      <formula1>0</formula1>
      <formula2>9999999999</formula2>
    </dataValidation>
    <dataValidation type="list" imeMode="halfAlpha" allowBlank="1" showInputMessage="1" showErrorMessage="1" error="リストから選択してください" sqref="O227" xr:uid="{4E04B237-180E-45A6-9406-15006C2C8B07}">
      <formula1>"○,　"</formula1>
    </dataValidation>
    <dataValidation type="whole" imeMode="halfAlpha" allowBlank="1" showInputMessage="1" showErrorMessage="1" error="有効な数字を入力してください" sqref="P227" xr:uid="{9C88ED84-4347-4C4F-9F7B-F636E77B40F6}">
      <formula1>0</formula1>
      <formula2>9999999999</formula2>
    </dataValidation>
    <dataValidation type="whole" imeMode="halfAlpha" allowBlank="1" showInputMessage="1" showErrorMessage="1" error="有効な数字を入力してください" sqref="Q227" xr:uid="{3B9F9454-D6E0-4A4E-A8F5-21FE1A6A0917}">
      <formula1>0</formula1>
      <formula2>9999999999</formula2>
    </dataValidation>
    <dataValidation type="whole" imeMode="halfAlpha" allowBlank="1" showInputMessage="1" showErrorMessage="1" error="有効な数字を入力してください。10兆円以上になる場合は、9,999,999,999と入力してください" sqref="R227:S227" xr:uid="{729B60AB-1321-4C76-B586-1E3301B4F7E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27:V227" xr:uid="{61BB3CC5-F2EC-494B-9073-8A490942B06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27" xr:uid="{04FE02EA-7966-4A8C-BAC6-B9EFE1328CC9}">
      <formula1>-9999999999</formula1>
      <formula2>9999999999</formula2>
    </dataValidation>
    <dataValidation type="whole" imeMode="halfAlpha" allowBlank="1" showInputMessage="1" showErrorMessage="1" error="有効な数字を入力してください" sqref="X227:Y227" xr:uid="{6CAA9D96-DD52-48FD-81CB-BB3CD60B9069}">
      <formula1>0</formula1>
      <formula2>9999999999</formula2>
    </dataValidation>
    <dataValidation type="list" imeMode="halfAlpha" allowBlank="1" showInputMessage="1" showErrorMessage="1" error="リストから選択してください" sqref="O228" xr:uid="{E934BEE6-E5B3-48F2-A29E-1086859A44B2}">
      <formula1>"○,　"</formula1>
    </dataValidation>
    <dataValidation type="whole" imeMode="halfAlpha" allowBlank="1" showInputMessage="1" showErrorMessage="1" error="有効な数字を入力してください" sqref="P228" xr:uid="{F2175CF2-9BFF-4372-806D-093F2512B89B}">
      <formula1>0</formula1>
      <formula2>9999999999</formula2>
    </dataValidation>
    <dataValidation type="whole" imeMode="halfAlpha" allowBlank="1" showInputMessage="1" showErrorMessage="1" error="有効な数字を入力してください" sqref="Q228" xr:uid="{85AA18FF-E83A-425A-93B4-ADC81290B97E}">
      <formula1>0</formula1>
      <formula2>9999999999</formula2>
    </dataValidation>
    <dataValidation type="whole" imeMode="halfAlpha" allowBlank="1" showInputMessage="1" showErrorMessage="1" error="有効な数字を入力してください。10兆円以上になる場合は、9,999,999,999と入力してください" sqref="R228:S228" xr:uid="{8752E286-5250-44C4-89DD-4E7664F9F98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28:V228" xr:uid="{CBE154BB-9BEC-4637-B71B-116C94771FD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28" xr:uid="{6767863F-3E70-422E-970E-E8E6D5101CAB}">
      <formula1>-9999999999</formula1>
      <formula2>9999999999</formula2>
    </dataValidation>
    <dataValidation type="whole" imeMode="halfAlpha" allowBlank="1" showInputMessage="1" showErrorMessage="1" error="有効な数字を入力してください" sqref="X228:Y228" xr:uid="{A1883DD0-848D-42C4-82AF-7D39A3602349}">
      <formula1>0</formula1>
      <formula2>9999999999</formula2>
    </dataValidation>
    <dataValidation type="list" imeMode="halfAlpha" allowBlank="1" showInputMessage="1" showErrorMessage="1" error="リストから選択してください" sqref="O229" xr:uid="{5E72CE3C-5818-4328-A7E0-0FE0DE8A582A}">
      <formula1>"○,　"</formula1>
    </dataValidation>
    <dataValidation type="whole" imeMode="halfAlpha" allowBlank="1" showInputMessage="1" showErrorMessage="1" error="有効な数字を入力してください" sqref="P229" xr:uid="{7FFC03A3-3FCA-4180-88A2-DDA0F83CDEBE}">
      <formula1>0</formula1>
      <formula2>9999999999</formula2>
    </dataValidation>
    <dataValidation type="whole" imeMode="halfAlpha" allowBlank="1" showInputMessage="1" showErrorMessage="1" error="有効な数字を入力してください" sqref="Q229" xr:uid="{D04E299E-EC11-4C5F-BF75-ED220106DD02}">
      <formula1>0</formula1>
      <formula2>9999999999</formula2>
    </dataValidation>
    <dataValidation type="whole" imeMode="halfAlpha" allowBlank="1" showInputMessage="1" showErrorMessage="1" error="有効な数字を入力してください。10兆円以上になる場合は、9,999,999,999と入力してください" sqref="R229:S229" xr:uid="{4EB41145-001B-4FBF-8248-4A5E59E87A1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29:V229" xr:uid="{64F20459-D601-4BB4-A66D-A8876022DEA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29" xr:uid="{3F1F329B-73BC-4CE2-8ED4-96BC9300E5C9}">
      <formula1>-9999999999</formula1>
      <formula2>9999999999</formula2>
    </dataValidation>
    <dataValidation type="whole" imeMode="halfAlpha" allowBlank="1" showInputMessage="1" showErrorMessage="1" error="有効な数字を入力してください" sqref="X229:Y229" xr:uid="{EA796170-F15A-4EBD-8C5D-7477D3AD8C15}">
      <formula1>0</formula1>
      <formula2>9999999999</formula2>
    </dataValidation>
    <dataValidation type="list" imeMode="halfAlpha" allowBlank="1" showInputMessage="1" showErrorMessage="1" error="リストから選択してください" sqref="O230" xr:uid="{878D7FDA-D81D-4ACE-BF9A-845E8BB1AF5D}">
      <formula1>"○,　"</formula1>
    </dataValidation>
    <dataValidation type="whole" imeMode="halfAlpha" allowBlank="1" showInputMessage="1" showErrorMessage="1" error="有効な数字を入力してください" sqref="P230" xr:uid="{4BD9E08B-D05F-4FFB-AA36-39C74017CA10}">
      <formula1>0</formula1>
      <formula2>9999999999</formula2>
    </dataValidation>
    <dataValidation type="whole" imeMode="halfAlpha" allowBlank="1" showInputMessage="1" showErrorMessage="1" error="有効な数字を入力してください" sqref="Q230" xr:uid="{6FFE644F-9D03-4986-8790-FB65B2B4DE46}">
      <formula1>0</formula1>
      <formula2>9999999999</formula2>
    </dataValidation>
    <dataValidation type="whole" imeMode="halfAlpha" allowBlank="1" showInputMessage="1" showErrorMessage="1" error="有効な数字を入力してください。10兆円以上になる場合は、9,999,999,999と入力してください" sqref="R230:S230" xr:uid="{C4AC13E8-5252-4C4B-BD77-B6AB97BCDEA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0:V230" xr:uid="{69F54A1C-7AF4-4E33-A7F3-C32B09451AB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30" xr:uid="{B53CAEDE-32F6-4AE1-B31A-6BC7DFBBCD08}">
      <formula1>-9999999999</formula1>
      <formula2>9999999999</formula2>
    </dataValidation>
    <dataValidation type="whole" imeMode="halfAlpha" allowBlank="1" showInputMessage="1" showErrorMessage="1" error="有効な数字を入力してください" sqref="X230:Y230" xr:uid="{B0AEF367-49BE-4D00-A788-65A14B0909D3}">
      <formula1>0</formula1>
      <formula2>9999999999</formula2>
    </dataValidation>
    <dataValidation type="list" imeMode="halfAlpha" allowBlank="1" showInputMessage="1" showErrorMessage="1" error="リストから選択してください" sqref="O231" xr:uid="{959D5554-D759-4571-83AF-D90689BB87CE}">
      <formula1>"○,　"</formula1>
    </dataValidation>
    <dataValidation type="whole" imeMode="halfAlpha" allowBlank="1" showInputMessage="1" showErrorMessage="1" error="有効な数字を入力してください" sqref="P231" xr:uid="{93543CFE-91B9-4702-A01F-9E366F754A5D}">
      <formula1>0</formula1>
      <formula2>9999999999</formula2>
    </dataValidation>
    <dataValidation type="whole" imeMode="halfAlpha" allowBlank="1" showInputMessage="1" showErrorMessage="1" error="有効な数字を入力してください" sqref="Q231" xr:uid="{805DEDD5-1195-4A3D-9C72-DE29C5589111}">
      <formula1>0</formula1>
      <formula2>9999999999</formula2>
    </dataValidation>
    <dataValidation type="whole" imeMode="halfAlpha" allowBlank="1" showInputMessage="1" showErrorMessage="1" error="有効な数字を入力してください。10兆円以上になる場合は、9,999,999,999と入力してください" sqref="R231:S231" xr:uid="{D6BCBB93-F4E1-4B9B-B581-BDC258853BB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1:V231" xr:uid="{67FC7B61-B4EF-408A-87DD-DC2F25146DB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31" xr:uid="{15D33949-2AB7-44BC-B91D-EC3ADDEC91BE}">
      <formula1>-9999999999</formula1>
      <formula2>9999999999</formula2>
    </dataValidation>
    <dataValidation type="whole" imeMode="halfAlpha" allowBlank="1" showInputMessage="1" showErrorMessage="1" error="有効な数字を入力してください" sqref="X231:Y231" xr:uid="{FCF550FA-4444-4F0B-B2ED-7D6489B8FFEF}">
      <formula1>0</formula1>
      <formula2>9999999999</formula2>
    </dataValidation>
    <dataValidation type="list" imeMode="halfAlpha" allowBlank="1" showInputMessage="1" showErrorMessage="1" error="リストから選択してください" sqref="O232" xr:uid="{A0F88FD5-0DA5-484C-AC9E-9A1C6A154447}">
      <formula1>"○,　"</formula1>
    </dataValidation>
    <dataValidation type="whole" imeMode="halfAlpha" allowBlank="1" showInputMessage="1" showErrorMessage="1" error="有効な数字を入力してください" sqref="P232" xr:uid="{A81860F6-CE0D-446A-AB1B-0EA10A186C18}">
      <formula1>0</formula1>
      <formula2>9999999999</formula2>
    </dataValidation>
    <dataValidation type="whole" imeMode="halfAlpha" allowBlank="1" showInputMessage="1" showErrorMessage="1" error="有効な数字を入力してください" sqref="Q232" xr:uid="{C9CE966F-C3BA-46F9-A449-BA57FD8AE339}">
      <formula1>0</formula1>
      <formula2>9999999999</formula2>
    </dataValidation>
    <dataValidation type="whole" imeMode="halfAlpha" allowBlank="1" showInputMessage="1" showErrorMessage="1" error="有効な数字を入力してください。10兆円以上になる場合は、9,999,999,999と入力してください" sqref="R232:S232" xr:uid="{3B14C545-B570-4336-943B-95B60B9BF35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2:V232" xr:uid="{E0CE98A1-0392-4DAD-B0CC-5B3D5B8823B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32" xr:uid="{8A45ECA5-A50B-4746-9E74-F1C9830368EC}">
      <formula1>-9999999999</formula1>
      <formula2>9999999999</formula2>
    </dataValidation>
    <dataValidation type="whole" imeMode="halfAlpha" allowBlank="1" showInputMessage="1" showErrorMessage="1" error="有効な数字を入力してください" sqref="X232:Y232" xr:uid="{1AA47B5E-227B-4FD9-A59C-C5E81CCF0215}">
      <formula1>0</formula1>
      <formula2>9999999999</formula2>
    </dataValidation>
    <dataValidation type="list" imeMode="halfAlpha" allowBlank="1" showInputMessage="1" showErrorMessage="1" error="リストから選択してください" sqref="O233" xr:uid="{12034820-AC7E-4F0F-9049-AA78088B3007}">
      <formula1>"○,　"</formula1>
    </dataValidation>
    <dataValidation type="whole" imeMode="halfAlpha" allowBlank="1" showInputMessage="1" showErrorMessage="1" error="有効な数字を入力してください" sqref="P233" xr:uid="{BBCED9A3-38AD-4A75-9BAB-F86115AB6CCA}">
      <formula1>0</formula1>
      <formula2>9999999999</formula2>
    </dataValidation>
    <dataValidation type="whole" imeMode="halfAlpha" allowBlank="1" showInputMessage="1" showErrorMessage="1" error="有効な数字を入力してください" sqref="Q233" xr:uid="{AF1D8BA4-BEE4-4C04-A4F2-87F249CFA4E8}">
      <formula1>0</formula1>
      <formula2>9999999999</formula2>
    </dataValidation>
    <dataValidation type="whole" imeMode="halfAlpha" allowBlank="1" showInputMessage="1" showErrorMessage="1" error="有効な数字を入力してください。10兆円以上になる場合は、9,999,999,999と入力してください" sqref="R233:S233" xr:uid="{9EF31C7F-8618-484A-89D2-3E826AB2BA0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3:V233" xr:uid="{3181F2F9-4553-4DE7-A850-368AD56C1B5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33" xr:uid="{B44EA8CB-1FF4-4762-ADC2-E47213B09005}">
      <formula1>-9999999999</formula1>
      <formula2>9999999999</formula2>
    </dataValidation>
    <dataValidation type="whole" imeMode="halfAlpha" allowBlank="1" showInputMessage="1" showErrorMessage="1" error="有効な数字を入力してください" sqref="X233:Y233" xr:uid="{18BE3435-27B5-4DDD-8D29-3B73CF7AD100}">
      <formula1>0</formula1>
      <formula2>9999999999</formula2>
    </dataValidation>
    <dataValidation type="list" imeMode="halfAlpha" allowBlank="1" showInputMessage="1" showErrorMessage="1" error="リストから選択してください" sqref="O234" xr:uid="{0419CE4E-E54B-4A7F-AB20-18C2CF50B7D5}">
      <formula1>"○,　"</formula1>
    </dataValidation>
    <dataValidation type="whole" imeMode="halfAlpha" allowBlank="1" showInputMessage="1" showErrorMessage="1" error="有効な数字を入力してください" sqref="P234" xr:uid="{AE399E3F-3A40-4570-9DB5-010D99F465CB}">
      <formula1>0</formula1>
      <formula2>9999999999</formula2>
    </dataValidation>
    <dataValidation type="whole" imeMode="halfAlpha" allowBlank="1" showInputMessage="1" showErrorMessage="1" error="有効な数字を入力してください" sqref="Q234" xr:uid="{1587F9A3-58CD-4A0F-A11B-B7243D30FB58}">
      <formula1>0</formula1>
      <formula2>9999999999</formula2>
    </dataValidation>
    <dataValidation type="whole" imeMode="halfAlpha" allowBlank="1" showInputMessage="1" showErrorMessage="1" error="有効な数字を入力してください。10兆円以上になる場合は、9,999,999,999と入力してください" sqref="R234:S234" xr:uid="{40D799B7-E5AB-4BF1-AFB1-059DBBA090C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4:V234" xr:uid="{95D9B4C1-7DF0-4359-B714-7942C811E3D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34" xr:uid="{93F9B994-D18A-4B32-8661-1C9CC1B9EFEF}">
      <formula1>-9999999999</formula1>
      <formula2>9999999999</formula2>
    </dataValidation>
    <dataValidation type="whole" imeMode="halfAlpha" allowBlank="1" showInputMessage="1" showErrorMessage="1" error="有効な数字を入力してください" sqref="X234:Y234" xr:uid="{CE51BEB8-E207-49F1-924B-C53897E31CF9}">
      <formula1>0</formula1>
      <formula2>9999999999</formula2>
    </dataValidation>
    <dataValidation type="list" imeMode="halfAlpha" allowBlank="1" showInputMessage="1" showErrorMessage="1" error="リストから選択してください" sqref="O235" xr:uid="{4B75334F-2DF5-48DC-8F93-28CB22E33F0F}">
      <formula1>"○,　"</formula1>
    </dataValidation>
    <dataValidation type="whole" imeMode="halfAlpha" allowBlank="1" showInputMessage="1" showErrorMessage="1" error="有効な数字を入力してください" sqref="P235" xr:uid="{C5E83228-2D7E-432B-A9CF-2208260D3833}">
      <formula1>0</formula1>
      <formula2>9999999999</formula2>
    </dataValidation>
    <dataValidation type="whole" imeMode="halfAlpha" allowBlank="1" showInputMessage="1" showErrorMessage="1" error="有効な数字を入力してください" sqref="Q235" xr:uid="{2B2F9064-3ACC-4F04-91DF-5EA724A8E376}">
      <formula1>0</formula1>
      <formula2>9999999999</formula2>
    </dataValidation>
    <dataValidation type="whole" imeMode="halfAlpha" allowBlank="1" showInputMessage="1" showErrorMessage="1" error="有効な数字を入力してください。10兆円以上になる場合は、9,999,999,999と入力してください" sqref="R235:S235" xr:uid="{20A17D48-2618-4FD5-9E81-B7071A0CD0D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T235:V235" xr:uid="{8A268EE1-4588-4A10-A976-BA4B442AF16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W235" xr:uid="{3FBB26A1-ABFF-4E37-8E52-4485BD6CC608}">
      <formula1>-9999999999</formula1>
      <formula2>9999999999</formula2>
    </dataValidation>
    <dataValidation type="whole" imeMode="halfAlpha" allowBlank="1" showInputMessage="1" showErrorMessage="1" error="有効な数字を入力してください" sqref="X235:Y235" xr:uid="{9BA73B5A-1EF0-4FFE-B356-2DEED546A53E}">
      <formula1>0</formula1>
      <formula2>9999999999</formula2>
    </dataValidation>
    <dataValidation type="whole" imeMode="halfAlpha" allowBlank="1" showInputMessage="1" showErrorMessage="1" error="有効な数字を入力してください。10兆円以上になる場合は、9,999,999,999と入力してください" sqref="I239:M239" xr:uid="{BB5CDAFB-C0F9-4C7B-85AA-27F4D35AF814}">
      <formula1>-9999999999</formula1>
      <formula2>9999999999</formula2>
    </dataValidation>
  </dataValidations>
  <pageMargins left="0.19685039370078741" right="0.19685039370078741" top="0.39370078740157483" bottom="0.19685039370078741" header="0.19685039370078741" footer="0.19685039370078741"/>
  <pageSetup paperSize="9" scale="64"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18"/>
  <sheetViews>
    <sheetView zoomScaleNormal="100" workbookViewId="0"/>
  </sheetViews>
  <sheetFormatPr defaultColWidth="9" defaultRowHeight="13.5" x14ac:dyDescent="0.15"/>
  <cols>
    <col min="1" max="16384" width="9" style="110"/>
  </cols>
  <sheetData>
    <row r="1" spans="1:1" x14ac:dyDescent="0.15">
      <c r="A1" s="110"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10" t="str">
        <f>"@神奈川県@和歌山県@鹿児島県@"</f>
        <v>@神奈川県@和歌山県@鹿児島県@</v>
      </c>
    </row>
    <row r="3" spans="1:1" x14ac:dyDescent="0.15">
      <c r="A3" s="110" t="s">
        <v>125</v>
      </c>
    </row>
    <row r="4" spans="1:1" x14ac:dyDescent="0.15">
      <c r="A4" s="110" t="s">
        <v>126</v>
      </c>
    </row>
    <row r="5" spans="1:1" x14ac:dyDescent="0.15">
      <c r="A5" s="110" t="s">
        <v>108</v>
      </c>
    </row>
    <row r="6" spans="1:1" x14ac:dyDescent="0.15">
      <c r="A6" s="110" t="s">
        <v>107</v>
      </c>
    </row>
    <row r="7" spans="1:1" x14ac:dyDescent="0.15">
      <c r="A7" s="110" t="s">
        <v>109</v>
      </c>
    </row>
    <row r="9" spans="1:1" x14ac:dyDescent="0.15">
      <c r="A9" s="110" t="s">
        <v>99</v>
      </c>
    </row>
    <row r="10" spans="1:1" x14ac:dyDescent="0.15">
      <c r="A10" s="110" t="s">
        <v>100</v>
      </c>
    </row>
    <row r="11" spans="1:1" x14ac:dyDescent="0.15">
      <c r="A11" s="110" t="s">
        <v>101</v>
      </c>
    </row>
    <row r="12" spans="1:1" x14ac:dyDescent="0.15">
      <c r="A12" s="110" t="s">
        <v>102</v>
      </c>
    </row>
    <row r="13" spans="1:1" x14ac:dyDescent="0.15">
      <c r="A13" s="110" t="s">
        <v>103</v>
      </c>
    </row>
    <row r="14" spans="1:1" x14ac:dyDescent="0.15">
      <c r="A14" s="110" t="s">
        <v>86</v>
      </c>
    </row>
    <row r="15" spans="1:1" x14ac:dyDescent="0.15">
      <c r="A15" s="110" t="s">
        <v>88</v>
      </c>
    </row>
    <row r="16" spans="1:1" x14ac:dyDescent="0.15">
      <c r="A16" s="110" t="s">
        <v>104</v>
      </c>
    </row>
    <row r="17" spans="1:1" x14ac:dyDescent="0.15">
      <c r="A17" s="110" t="s">
        <v>105</v>
      </c>
    </row>
    <row r="18" spans="1:1" x14ac:dyDescent="0.15">
      <c r="A18" s="110" t="s">
        <v>106</v>
      </c>
    </row>
  </sheetData>
  <sheetProtection algorithmName="SHA-512" hashValue="Ee6gWw4kC+PafGq9oqxRGidnKOQpavRMfAmalaQ30ZL+jxHzfhWCBuFhbHKqc/bZZtBXxK2Pf3a2E67Twibgiw==" saltValue="34t9I38GvwOWMhjdcaJB7Q==" spinCount="100000" sheet="1" objects="1" scenarios="1"/>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2022-10-13T05:40:18Z</cp:lastPrinted>
  <dcterms:created xsi:type="dcterms:W3CDTF">2018-07-20T07:50:20Z</dcterms:created>
  <dcterms:modified xsi:type="dcterms:W3CDTF">2025-11-18T06:07:54Z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